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90" yWindow="405" windowWidth="16380" windowHeight="11640" activeTab="0"/>
  </bookViews>
  <sheets>
    <sheet name="세입세출총괄" sheetId="1" r:id="rId1"/>
  </sheets>
  <definedNames>
    <definedName name="_xlnm.Print_Area" localSheetId="0">'세입세출총괄'!$A$1:$U$123</definedName>
    <definedName name="_xlnm.Print_Titles" localSheetId="0">'세입세출총괄'!$4:$5</definedName>
  </definedNames>
  <calcPr fullCalcOnLoad="1"/>
</workbook>
</file>

<file path=xl/sharedStrings.xml><?xml version="1.0" encoding="utf-8"?>
<sst xmlns="http://schemas.openxmlformats.org/spreadsheetml/2006/main" count="254" uniqueCount="120">
  <si>
    <t>과목</t>
  </si>
  <si>
    <t>관</t>
  </si>
  <si>
    <t>항</t>
  </si>
  <si>
    <t>목</t>
  </si>
  <si>
    <t>증감</t>
  </si>
  <si>
    <t>여비</t>
  </si>
  <si>
    <t>제세공과금</t>
  </si>
  <si>
    <t>차량비</t>
  </si>
  <si>
    <t>기관운영비</t>
  </si>
  <si>
    <t>이월금</t>
  </si>
  <si>
    <t>수용비및수수료</t>
  </si>
  <si>
    <t>사업비</t>
  </si>
  <si>
    <t>차년도이월금</t>
  </si>
  <si>
    <t>(단위:천원)</t>
  </si>
  <si>
    <t>세 입 총 계</t>
  </si>
  <si>
    <t>세 출 총 계</t>
  </si>
  <si>
    <t>사무비</t>
  </si>
  <si>
    <t>인건비</t>
  </si>
  <si>
    <t>급여</t>
  </si>
  <si>
    <t>제수당</t>
  </si>
  <si>
    <t>퇴직금및퇴직적립금</t>
  </si>
  <si>
    <t>사회보험부담금</t>
  </si>
  <si>
    <t>기타후생경비</t>
  </si>
  <si>
    <t>업무추진비</t>
  </si>
  <si>
    <t>보조금수입</t>
  </si>
  <si>
    <t>운영비</t>
  </si>
  <si>
    <t>재산조성비</t>
  </si>
  <si>
    <t>시설비</t>
  </si>
  <si>
    <t>자산취득비</t>
  </si>
  <si>
    <t>잡수입</t>
  </si>
  <si>
    <t>사업비</t>
  </si>
  <si>
    <t>전입금</t>
  </si>
  <si>
    <t>회의비</t>
  </si>
  <si>
    <t>■ 세입세출 총괄</t>
  </si>
  <si>
    <t>비율(%)</t>
  </si>
  <si>
    <t/>
  </si>
  <si>
    <t>액수(B-A)</t>
  </si>
  <si>
    <t>기타잡수입</t>
  </si>
  <si>
    <t>(수성구건강가정·다문화가족지원센터)</t>
  </si>
  <si>
    <t>사업수입</t>
  </si>
  <si>
    <t>지역사회연계수입</t>
  </si>
  <si>
    <t>후원금수입</t>
  </si>
  <si>
    <t>비지정후원금수입</t>
  </si>
  <si>
    <t>시설장비유지비</t>
  </si>
  <si>
    <t>통합사업비</t>
  </si>
  <si>
    <t>가족관계사업비</t>
  </si>
  <si>
    <t>교육비(보조금)</t>
  </si>
  <si>
    <t>인건비(보조금)</t>
  </si>
  <si>
    <t>행정부대경비(보조금)</t>
  </si>
  <si>
    <t>지역공동체사업비</t>
  </si>
  <si>
    <t>홍보비</t>
  </si>
  <si>
    <t>가족돌봄사업비</t>
  </si>
  <si>
    <t>이월금</t>
  </si>
  <si>
    <t>가족생활사업비</t>
  </si>
  <si>
    <t>결혼이민자ITQ자격증대비사업비</t>
  </si>
  <si>
    <t>방문교육사업 이용자부담금</t>
  </si>
  <si>
    <t>아이돌봄가정 이용자부담금</t>
  </si>
  <si>
    <t>국비보조금수입</t>
  </si>
  <si>
    <t>시비보조금수입</t>
  </si>
  <si>
    <t>구비보조금수입</t>
  </si>
  <si>
    <t>지정후원금수입</t>
  </si>
  <si>
    <t>법인전입금</t>
  </si>
  <si>
    <t>전년도이월금</t>
  </si>
  <si>
    <t>예금이자수입</t>
  </si>
  <si>
    <t>공공요금</t>
  </si>
  <si>
    <t>기타운영비</t>
  </si>
  <si>
    <t>방문지도사인건비</t>
  </si>
  <si>
    <t>방문지도사인건비(자부담)</t>
  </si>
  <si>
    <t>활동수당(보조금)</t>
  </si>
  <si>
    <t>활동수당(자부담)</t>
  </si>
  <si>
    <t>예비비 및 기타</t>
  </si>
  <si>
    <t>반환금</t>
  </si>
  <si>
    <t>불용품매각대</t>
  </si>
  <si>
    <t>활동지원금(자부담)</t>
  </si>
  <si>
    <t>차입금</t>
  </si>
  <si>
    <t>상환금</t>
  </si>
  <si>
    <t>2019년
예산액(A)</t>
  </si>
  <si>
    <t>2019년
결산액(B)</t>
  </si>
  <si>
    <t>2019년도 세입·세출결산서</t>
  </si>
  <si>
    <t xml:space="preserve"> 차입금</t>
  </si>
  <si>
    <t>제수당(후원금)</t>
  </si>
  <si>
    <t>퇴직금및퇴직적립금(자부담)</t>
  </si>
  <si>
    <t>사회보험부담금(자부담)</t>
  </si>
  <si>
    <t>기타후생경비(자부담)</t>
  </si>
  <si>
    <t>기관운영비(자부담)</t>
  </si>
  <si>
    <t>여비(후원금)</t>
  </si>
  <si>
    <t>수용비및수수료(후원금)</t>
  </si>
  <si>
    <t>공공요금(후원금)</t>
  </si>
  <si>
    <t>제세공과금(후원금)</t>
  </si>
  <si>
    <t>기타운영비(자부담)</t>
  </si>
  <si>
    <t>자산취득비(자부담)</t>
  </si>
  <si>
    <t>다문화소통공간시설비</t>
  </si>
  <si>
    <t>가족관계사업비(자부담)</t>
  </si>
  <si>
    <t>가족생활사업비(자부담)</t>
  </si>
  <si>
    <t>가족생활사업비(후원금)</t>
  </si>
  <si>
    <t>지역공동체사업비(자부담)</t>
  </si>
  <si>
    <t>지역공동체사업비(후원금)</t>
  </si>
  <si>
    <t>관리수당(보조금)</t>
  </si>
  <si>
    <t>아이돌보미관리비(보조금)</t>
  </si>
  <si>
    <t>사업비(후원금)</t>
  </si>
  <si>
    <t>다만세연극단(지정후원금)</t>
  </si>
  <si>
    <t>다만세연극단(비지정후원금)</t>
  </si>
  <si>
    <t>평생교육기관지원사업(보조금)</t>
  </si>
  <si>
    <t>한국어교육사업비(보조금)</t>
  </si>
  <si>
    <t>방문교육사업비(별도사업)</t>
  </si>
  <si>
    <t>통번역지원사업비(보조금)</t>
  </si>
  <si>
    <t>언어발달지원사업비(보조금)</t>
  </si>
  <si>
    <t>공동육아나눔터사업비Ⅰ(보조금)</t>
  </si>
  <si>
    <t>공동육아나눔터사업비Ⅱ(보조금)</t>
  </si>
  <si>
    <t>공동육아나눔터사업비Ⅲ(보조금)</t>
  </si>
  <si>
    <t>아이돌봄지원사업비(별도사업)</t>
  </si>
  <si>
    <t>가족역량강화지원사업비(별도사업)</t>
  </si>
  <si>
    <t>이중언어환경조성사업비(보조금)</t>
  </si>
  <si>
    <t>다문화가족사례관리사업비(보조금)</t>
  </si>
  <si>
    <t>중도입국자녀지원사업비(보조금)</t>
  </si>
  <si>
    <t>사각지대발굴지원사업비(보조금)</t>
  </si>
  <si>
    <t>취창업지원사업비(보조금)</t>
  </si>
  <si>
    <t>특수시책개발사업비(보조금)</t>
  </si>
  <si>
    <t>공동모금회지정기탁사업비(후원금)</t>
  </si>
  <si>
    <t>하나금융재단사업비(후원금)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</si>
</sst>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0_ "/>
    <numFmt numFmtId="183" formatCode="#,##0;[Red]#,##0"/>
    <numFmt numFmtId="184" formatCode="##,##0"/>
    <numFmt numFmtId="185" formatCode="#,##0_ ;[Red]\-#,##0\ "/>
    <numFmt numFmtId="186" formatCode="#,##0;\△#,##0"/>
    <numFmt numFmtId="187" formatCode="[$-412]yyyy&quot;년&quot;\ m&quot;월&quot;\ d&quot;일&quot;\ dddd"/>
    <numFmt numFmtId="188" formatCode="[$-412]AM/PM\ h:mm:ss"/>
    <numFmt numFmtId="189" formatCode="#,##0_);\(#,##0\)"/>
    <numFmt numFmtId="190" formatCode="0.0%"/>
    <numFmt numFmtId="191" formatCode="#,##0;&quot;∆&quot;#,##0"/>
    <numFmt numFmtId="192" formatCode="&quot;₩&quot;#,##0_);[Red]\(&quot;₩&quot;#,##0\)"/>
    <numFmt numFmtId="193" formatCode="0.0"/>
    <numFmt numFmtId="194" formatCode="0_);[Red]\(0\)"/>
    <numFmt numFmtId="195" formatCode="0.000"/>
    <numFmt numFmtId="196" formatCode="#,##0;&quot;△&quot;#,##0"/>
    <numFmt numFmtId="197" formatCode="yyyy\-mm\-dd"/>
    <numFmt numFmtId="198" formatCode="\△#,##0"/>
    <numFmt numFmtId="199" formatCode="#,#\△#0;\-#,##0"/>
    <numFmt numFmtId="200" formatCode="mmm/yyyy"/>
    <numFmt numFmtId="201" formatCode="##,#0#,##0;\△#,##0"/>
    <numFmt numFmtId="202" formatCode="####\-##\-##"/>
  </numFmts>
  <fonts count="47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9"/>
      <color indexed="8"/>
      <name val="굴림체"/>
      <family val="3"/>
    </font>
    <font>
      <b/>
      <u val="single"/>
      <sz val="16"/>
      <color indexed="8"/>
      <name val="굴림체"/>
      <family val="3"/>
    </font>
    <font>
      <sz val="9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7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  <font>
      <sz val="9"/>
      <color theme="1"/>
      <name val="굴림체"/>
      <family val="3"/>
    </font>
    <font>
      <sz val="7"/>
      <color theme="1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27" fillId="0" borderId="0" applyBorder="0">
      <alignment vertical="center"/>
      <protection/>
    </xf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NumberFormat="0" applyFont="0" applyFill="0" applyBorder="0" applyAlignment="0" applyProtection="0"/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41" fontId="5" fillId="0" borderId="0" applyFont="0" applyFill="0">
      <alignment vertical="center"/>
      <protection/>
    </xf>
    <xf numFmtId="0" fontId="35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7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4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7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196" fontId="4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96" fontId="6" fillId="0" borderId="0" xfId="0" applyNumberFormat="1" applyFont="1" applyAlignment="1">
      <alignment vertical="center"/>
    </xf>
    <xf numFmtId="3" fontId="45" fillId="33" borderId="10" xfId="0" applyNumberFormat="1" applyFont="1" applyFill="1" applyBorder="1" applyAlignment="1">
      <alignment vertical="center"/>
    </xf>
    <xf numFmtId="196" fontId="6" fillId="0" borderId="10" xfId="0" applyNumberFormat="1" applyFont="1" applyBorder="1" applyAlignment="1">
      <alignment vertical="center"/>
    </xf>
    <xf numFmtId="0" fontId="45" fillId="33" borderId="11" xfId="0" applyFont="1" applyFill="1" applyBorder="1" applyAlignment="1" quotePrefix="1">
      <alignment vertical="center"/>
    </xf>
    <xf numFmtId="3" fontId="45" fillId="0" borderId="10" xfId="0" applyNumberFormat="1" applyFont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5" fillId="33" borderId="13" xfId="0" applyFont="1" applyFill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33" borderId="14" xfId="0" applyFont="1" applyFill="1" applyBorder="1" applyAlignment="1" quotePrefix="1">
      <alignment vertical="center"/>
    </xf>
    <xf numFmtId="0" fontId="45" fillId="33" borderId="15" xfId="0" applyFont="1" applyFill="1" applyBorder="1" applyAlignment="1">
      <alignment vertical="center"/>
    </xf>
    <xf numFmtId="3" fontId="45" fillId="0" borderId="16" xfId="0" applyNumberFormat="1" applyFont="1" applyBorder="1" applyAlignment="1">
      <alignment vertical="center"/>
    </xf>
    <xf numFmtId="0" fontId="45" fillId="33" borderId="17" xfId="0" applyFont="1" applyFill="1" applyBorder="1" applyAlignment="1">
      <alignment vertical="center"/>
    </xf>
    <xf numFmtId="0" fontId="45" fillId="33" borderId="18" xfId="0" applyFont="1" applyFill="1" applyBorder="1" applyAlignment="1">
      <alignment vertical="center"/>
    </xf>
    <xf numFmtId="0" fontId="45" fillId="33" borderId="12" xfId="0" applyFont="1" applyFill="1" applyBorder="1" applyAlignment="1" quotePrefix="1">
      <alignment vertical="center"/>
    </xf>
    <xf numFmtId="0" fontId="45" fillId="33" borderId="17" xfId="0" applyFont="1" applyFill="1" applyBorder="1" applyAlignment="1" quotePrefix="1">
      <alignment vertical="center"/>
    </xf>
    <xf numFmtId="41" fontId="45" fillId="33" borderId="10" xfId="48" applyFont="1" applyFill="1" applyBorder="1" applyAlignment="1">
      <alignment vertical="center"/>
    </xf>
    <xf numFmtId="41" fontId="45" fillId="33" borderId="19" xfId="48" applyFont="1" applyFill="1" applyBorder="1" applyAlignment="1">
      <alignment vertical="center"/>
    </xf>
    <xf numFmtId="3" fontId="45" fillId="0" borderId="20" xfId="0" applyNumberFormat="1" applyFont="1" applyBorder="1" applyAlignment="1">
      <alignment vertical="center"/>
    </xf>
    <xf numFmtId="196" fontId="45" fillId="33" borderId="19" xfId="0" applyNumberFormat="1" applyFont="1" applyFill="1" applyBorder="1" applyAlignment="1">
      <alignment horizontal="right" vertical="center"/>
    </xf>
    <xf numFmtId="0" fontId="45" fillId="33" borderId="14" xfId="0" applyFont="1" applyFill="1" applyBorder="1" applyAlignment="1">
      <alignment vertical="center"/>
    </xf>
    <xf numFmtId="0" fontId="46" fillId="33" borderId="21" xfId="0" applyFont="1" applyFill="1" applyBorder="1" applyAlignment="1">
      <alignment vertical="center"/>
    </xf>
    <xf numFmtId="0" fontId="46" fillId="33" borderId="15" xfId="0" applyFont="1" applyFill="1" applyBorder="1" applyAlignment="1">
      <alignment vertical="center"/>
    </xf>
    <xf numFmtId="0" fontId="45" fillId="33" borderId="21" xfId="0" applyFont="1" applyFill="1" applyBorder="1" applyAlignment="1">
      <alignment vertical="center"/>
    </xf>
    <xf numFmtId="0" fontId="45" fillId="33" borderId="11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186" fontId="45" fillId="0" borderId="10" xfId="0" applyNumberFormat="1" applyFont="1" applyBorder="1" applyAlignment="1">
      <alignment horizontal="right" vertical="center"/>
    </xf>
    <xf numFmtId="186" fontId="45" fillId="0" borderId="10" xfId="0" applyNumberFormat="1" applyFont="1" applyBorder="1" applyAlignment="1">
      <alignment vertical="center"/>
    </xf>
    <xf numFmtId="0" fontId="45" fillId="0" borderId="11" xfId="0" applyFont="1" applyBorder="1" applyAlignment="1" quotePrefix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3" fontId="45" fillId="33" borderId="16" xfId="0" applyNumberFormat="1" applyFont="1" applyFill="1" applyBorder="1" applyAlignment="1">
      <alignment vertical="center"/>
    </xf>
    <xf numFmtId="0" fontId="45" fillId="0" borderId="14" xfId="0" applyFont="1" applyBorder="1" applyAlignment="1" quotePrefix="1">
      <alignment vertical="center"/>
    </xf>
    <xf numFmtId="0" fontId="45" fillId="0" borderId="15" xfId="0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9" fontId="6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7" xfId="0" applyFont="1" applyBorder="1" applyAlignment="1" quotePrefix="1">
      <alignment vertical="center"/>
    </xf>
    <xf numFmtId="0" fontId="45" fillId="0" borderId="19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186" fontId="45" fillId="0" borderId="19" xfId="0" applyNumberFormat="1" applyFont="1" applyBorder="1" applyAlignment="1">
      <alignment horizontal="right" vertical="center"/>
    </xf>
    <xf numFmtId="3" fontId="45" fillId="33" borderId="19" xfId="0" applyNumberFormat="1" applyFont="1" applyFill="1" applyBorder="1" applyAlignment="1">
      <alignment vertical="center"/>
    </xf>
    <xf numFmtId="0" fontId="45" fillId="0" borderId="14" xfId="0" applyFont="1" applyBorder="1" applyAlignment="1">
      <alignment vertical="center"/>
    </xf>
    <xf numFmtId="3" fontId="45" fillId="0" borderId="19" xfId="0" applyNumberFormat="1" applyFont="1" applyBorder="1" applyAlignment="1">
      <alignment vertical="center"/>
    </xf>
    <xf numFmtId="0" fontId="45" fillId="0" borderId="12" xfId="0" applyFont="1" applyBorder="1" applyAlignment="1" quotePrefix="1">
      <alignment vertical="center"/>
    </xf>
    <xf numFmtId="3" fontId="45" fillId="0" borderId="15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86" fontId="8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183" fontId="45" fillId="0" borderId="10" xfId="0" applyNumberFormat="1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33" borderId="21" xfId="0" applyFont="1" applyFill="1" applyBorder="1" applyAlignment="1">
      <alignment vertical="center"/>
    </xf>
    <xf numFmtId="0" fontId="45" fillId="33" borderId="11" xfId="0" applyFont="1" applyFill="1" applyBorder="1" applyAlignment="1">
      <alignment vertical="center"/>
    </xf>
    <xf numFmtId="0" fontId="45" fillId="33" borderId="17" xfId="0" applyFont="1" applyFill="1" applyBorder="1" applyAlignment="1">
      <alignment horizontal="left" vertical="center"/>
    </xf>
    <xf numFmtId="0" fontId="45" fillId="33" borderId="23" xfId="0" applyFont="1" applyFill="1" applyBorder="1" applyAlignment="1">
      <alignment horizontal="left" vertical="center"/>
    </xf>
    <xf numFmtId="0" fontId="45" fillId="33" borderId="18" xfId="0" applyFont="1" applyFill="1" applyBorder="1" applyAlignment="1">
      <alignment horizontal="left" vertical="center"/>
    </xf>
    <xf numFmtId="0" fontId="45" fillId="33" borderId="22" xfId="0" applyFont="1" applyFill="1" applyBorder="1" applyAlignment="1">
      <alignment horizontal="left" vertical="center"/>
    </xf>
    <xf numFmtId="0" fontId="45" fillId="33" borderId="21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</cellXfs>
  <cellStyles count="146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2 2" xfId="51"/>
    <cellStyle name="쉼표 [0] 2 2 3" xfId="52"/>
    <cellStyle name="쉼표 [0] 2 2 4" xfId="53"/>
    <cellStyle name="쉼표 [0] 2 2 5" xfId="54"/>
    <cellStyle name="쉼표 [0] 2 2 6" xfId="55"/>
    <cellStyle name="쉼표 [0] 2 3" xfId="56"/>
    <cellStyle name="쉼표 [0] 2 4" xfId="57"/>
    <cellStyle name="쉼표 [0] 2 5" xfId="58"/>
    <cellStyle name="쉼표 [0] 2 6" xfId="59"/>
    <cellStyle name="쉼표 [0] 2 7" xfId="60"/>
    <cellStyle name="쉼표 [0] 4" xfId="61"/>
    <cellStyle name="쉼표 [0] 4 2" xfId="62"/>
    <cellStyle name="쉼표 [0] 4 3" xfId="63"/>
    <cellStyle name="쉼표 [0] 4 4" xfId="64"/>
    <cellStyle name="스타일 1" xfId="65"/>
    <cellStyle name="스타일 1 10" xfId="66"/>
    <cellStyle name="스타일 1 11" xfId="67"/>
    <cellStyle name="스타일 1 12" xfId="68"/>
    <cellStyle name="스타일 1 13" xfId="69"/>
    <cellStyle name="스타일 1 14" xfId="70"/>
    <cellStyle name="스타일 1 15" xfId="71"/>
    <cellStyle name="스타일 1 16" xfId="72"/>
    <cellStyle name="스타일 1 17" xfId="73"/>
    <cellStyle name="스타일 1 18" xfId="74"/>
    <cellStyle name="스타일 1 19" xfId="75"/>
    <cellStyle name="스타일 1 2" xfId="76"/>
    <cellStyle name="스타일 1 2 10" xfId="77"/>
    <cellStyle name="스타일 1 2 11" xfId="78"/>
    <cellStyle name="스타일 1 2 12" xfId="79"/>
    <cellStyle name="스타일 1 2 13" xfId="80"/>
    <cellStyle name="스타일 1 2 14" xfId="81"/>
    <cellStyle name="스타일 1 2 15" xfId="82"/>
    <cellStyle name="스타일 1 2 16" xfId="83"/>
    <cellStyle name="스타일 1 2 17" xfId="84"/>
    <cellStyle name="스타일 1 2 18" xfId="85"/>
    <cellStyle name="스타일 1 2 19" xfId="86"/>
    <cellStyle name="스타일 1 2 2" xfId="87"/>
    <cellStyle name="스타일 1 2 2 10" xfId="88"/>
    <cellStyle name="스타일 1 2 2 11" xfId="89"/>
    <cellStyle name="스타일 1 2 2 12" xfId="90"/>
    <cellStyle name="스타일 1 2 2 13" xfId="91"/>
    <cellStyle name="스타일 1 2 2 14" xfId="92"/>
    <cellStyle name="스타일 1 2 2 15" xfId="93"/>
    <cellStyle name="스타일 1 2 2 16" xfId="94"/>
    <cellStyle name="스타일 1 2 2 17" xfId="95"/>
    <cellStyle name="스타일 1 2 2 18" xfId="96"/>
    <cellStyle name="스타일 1 2 2 19" xfId="97"/>
    <cellStyle name="스타일 1 2 2 2" xfId="98"/>
    <cellStyle name="스타일 1 2 2 2 2" xfId="99"/>
    <cellStyle name="스타일 1 2 2 20" xfId="100"/>
    <cellStyle name="스타일 1 2 2 21" xfId="101"/>
    <cellStyle name="스타일 1 2 2 22" xfId="102"/>
    <cellStyle name="스타일 1 2 2 23" xfId="103"/>
    <cellStyle name="스타일 1 2 2 24" xfId="104"/>
    <cellStyle name="스타일 1 2 2 25" xfId="105"/>
    <cellStyle name="스타일 1 2 2 26" xfId="106"/>
    <cellStyle name="스타일 1 2 2 27" xfId="107"/>
    <cellStyle name="스타일 1 2 2 28" xfId="108"/>
    <cellStyle name="스타일 1 2 2 3" xfId="109"/>
    <cellStyle name="스타일 1 2 2 4" xfId="110"/>
    <cellStyle name="스타일 1 2 2 5" xfId="111"/>
    <cellStyle name="스타일 1 2 2 6" xfId="112"/>
    <cellStyle name="스타일 1 2 2 7" xfId="113"/>
    <cellStyle name="스타일 1 2 2 8" xfId="114"/>
    <cellStyle name="스타일 1 2 2 9" xfId="115"/>
    <cellStyle name="스타일 1 2 20" xfId="116"/>
    <cellStyle name="스타일 1 2 21" xfId="117"/>
    <cellStyle name="스타일 1 2 22" xfId="118"/>
    <cellStyle name="스타일 1 2 23" xfId="119"/>
    <cellStyle name="스타일 1 2 24" xfId="120"/>
    <cellStyle name="스타일 1 2 25" xfId="121"/>
    <cellStyle name="스타일 1 2 26" xfId="122"/>
    <cellStyle name="스타일 1 2 27" xfId="123"/>
    <cellStyle name="스타일 1 2 28" xfId="124"/>
    <cellStyle name="스타일 1 2 3" xfId="125"/>
    <cellStyle name="스타일 1 2 3 2" xfId="126"/>
    <cellStyle name="스타일 1 2 4" xfId="127"/>
    <cellStyle name="스타일 1 2 5" xfId="128"/>
    <cellStyle name="스타일 1 2 6" xfId="129"/>
    <cellStyle name="스타일 1 2 7" xfId="130"/>
    <cellStyle name="스타일 1 2 8" xfId="131"/>
    <cellStyle name="스타일 1 2 9" xfId="132"/>
    <cellStyle name="스타일 1 20" xfId="133"/>
    <cellStyle name="스타일 1 21" xfId="134"/>
    <cellStyle name="스타일 1 22" xfId="135"/>
    <cellStyle name="스타일 1 23" xfId="136"/>
    <cellStyle name="스타일 1 24" xfId="137"/>
    <cellStyle name="스타일 1 25" xfId="138"/>
    <cellStyle name="스타일 1 26" xfId="139"/>
    <cellStyle name="스타일 1 27" xfId="140"/>
    <cellStyle name="스타일 1 27 2" xfId="141"/>
    <cellStyle name="스타일 1 28" xfId="142"/>
    <cellStyle name="스타일 1 29" xfId="143"/>
    <cellStyle name="스타일 1 3" xfId="144"/>
    <cellStyle name="스타일 1 30" xfId="145"/>
    <cellStyle name="스타일 1 31" xfId="146"/>
    <cellStyle name="스타일 1 32" xfId="147"/>
    <cellStyle name="스타일 1 33" xfId="148"/>
    <cellStyle name="스타일 1 34" xfId="149"/>
    <cellStyle name="스타일 1 35" xfId="150"/>
    <cellStyle name="스타일 1 36" xfId="151"/>
    <cellStyle name="스타일 1 37" xfId="152"/>
    <cellStyle name="스타일 1 38" xfId="153"/>
    <cellStyle name="스타일 1 39" xfId="154"/>
    <cellStyle name="스타일 1 4" xfId="155"/>
    <cellStyle name="스타일 1 40" xfId="156"/>
    <cellStyle name="스타일 1 41" xfId="157"/>
    <cellStyle name="스타일 1 42" xfId="158"/>
    <cellStyle name="스타일 1 43" xfId="159"/>
    <cellStyle name="스타일 1 44" xfId="160"/>
    <cellStyle name="스타일 1 45" xfId="161"/>
    <cellStyle name="스타일 1 46" xfId="162"/>
    <cellStyle name="스타일 1 47" xfId="163"/>
    <cellStyle name="스타일 1 48" xfId="164"/>
    <cellStyle name="스타일 1 49" xfId="165"/>
    <cellStyle name="스타일 1 5" xfId="166"/>
    <cellStyle name="스타일 1 50" xfId="167"/>
    <cellStyle name="스타일 1 51" xfId="168"/>
    <cellStyle name="스타일 1 52" xfId="169"/>
    <cellStyle name="스타일 1 53" xfId="170"/>
    <cellStyle name="스타일 1 54" xfId="171"/>
    <cellStyle name="스타일 1 6" xfId="172"/>
    <cellStyle name="스타일 1 7" xfId="173"/>
    <cellStyle name="스타일 1 8" xfId="174"/>
    <cellStyle name="스타일 1 9" xfId="175"/>
    <cellStyle name="스타일 2" xfId="176"/>
    <cellStyle name="스타일 2 10" xfId="177"/>
    <cellStyle name="스타일 2 11" xfId="178"/>
    <cellStyle name="스타일 2 12" xfId="179"/>
    <cellStyle name="스타일 2 13" xfId="180"/>
    <cellStyle name="스타일 2 14" xfId="181"/>
    <cellStyle name="스타일 2 15" xfId="182"/>
    <cellStyle name="스타일 2 16" xfId="183"/>
    <cellStyle name="스타일 2 17" xfId="184"/>
    <cellStyle name="스타일 2 18" xfId="185"/>
    <cellStyle name="스타일 2 19" xfId="186"/>
    <cellStyle name="스타일 2 2" xfId="187"/>
    <cellStyle name="스타일 2 2 10" xfId="188"/>
    <cellStyle name="스타일 2 2 11" xfId="189"/>
    <cellStyle name="스타일 2 2 12" xfId="190"/>
    <cellStyle name="스타일 2 2 13" xfId="191"/>
    <cellStyle name="스타일 2 2 14" xfId="192"/>
    <cellStyle name="스타일 2 2 15" xfId="193"/>
    <cellStyle name="스타일 2 2 16" xfId="194"/>
    <cellStyle name="스타일 2 2 17" xfId="195"/>
    <cellStyle name="스타일 2 2 18" xfId="196"/>
    <cellStyle name="스타일 2 2 19" xfId="197"/>
    <cellStyle name="스타일 2 2 2" xfId="198"/>
    <cellStyle name="스타일 2 2 2 10" xfId="199"/>
    <cellStyle name="스타일 2 2 2 11" xfId="200"/>
    <cellStyle name="스타일 2 2 2 12" xfId="201"/>
    <cellStyle name="스타일 2 2 2 13" xfId="202"/>
    <cellStyle name="스타일 2 2 2 14" xfId="203"/>
    <cellStyle name="스타일 2 2 2 15" xfId="204"/>
    <cellStyle name="스타일 2 2 2 16" xfId="205"/>
    <cellStyle name="스타일 2 2 2 17" xfId="206"/>
    <cellStyle name="스타일 2 2 2 18" xfId="207"/>
    <cellStyle name="스타일 2 2 2 19" xfId="208"/>
    <cellStyle name="스타일 2 2 2 2" xfId="209"/>
    <cellStyle name="스타일 2 2 2 2 2" xfId="210"/>
    <cellStyle name="스타일 2 2 2 20" xfId="211"/>
    <cellStyle name="스타일 2 2 2 21" xfId="212"/>
    <cellStyle name="스타일 2 2 2 22" xfId="213"/>
    <cellStyle name="스타일 2 2 2 23" xfId="214"/>
    <cellStyle name="스타일 2 2 2 24" xfId="215"/>
    <cellStyle name="스타일 2 2 2 25" xfId="216"/>
    <cellStyle name="스타일 2 2 2 26" xfId="217"/>
    <cellStyle name="스타일 2 2 2 27" xfId="218"/>
    <cellStyle name="스타일 2 2 2 28" xfId="219"/>
    <cellStyle name="스타일 2 2 2 3" xfId="220"/>
    <cellStyle name="스타일 2 2 2 4" xfId="221"/>
    <cellStyle name="스타일 2 2 2 5" xfId="222"/>
    <cellStyle name="스타일 2 2 2 6" xfId="223"/>
    <cellStyle name="스타일 2 2 2 7" xfId="224"/>
    <cellStyle name="스타일 2 2 2 8" xfId="225"/>
    <cellStyle name="스타일 2 2 2 9" xfId="226"/>
    <cellStyle name="스타일 2 2 20" xfId="227"/>
    <cellStyle name="스타일 2 2 21" xfId="228"/>
    <cellStyle name="스타일 2 2 22" xfId="229"/>
    <cellStyle name="스타일 2 2 23" xfId="230"/>
    <cellStyle name="스타일 2 2 24" xfId="231"/>
    <cellStyle name="스타일 2 2 25" xfId="232"/>
    <cellStyle name="스타일 2 2 26" xfId="233"/>
    <cellStyle name="스타일 2 2 27" xfId="234"/>
    <cellStyle name="스타일 2 2 28" xfId="235"/>
    <cellStyle name="스타일 2 2 3" xfId="236"/>
    <cellStyle name="스타일 2 2 3 2" xfId="237"/>
    <cellStyle name="스타일 2 2 4" xfId="238"/>
    <cellStyle name="스타일 2 2 5" xfId="239"/>
    <cellStyle name="스타일 2 2 6" xfId="240"/>
    <cellStyle name="스타일 2 2 7" xfId="241"/>
    <cellStyle name="스타일 2 2 8" xfId="242"/>
    <cellStyle name="스타일 2 2 9" xfId="243"/>
    <cellStyle name="스타일 2 20" xfId="244"/>
    <cellStyle name="스타일 2 21" xfId="245"/>
    <cellStyle name="스타일 2 22" xfId="246"/>
    <cellStyle name="스타일 2 23" xfId="247"/>
    <cellStyle name="스타일 2 24" xfId="248"/>
    <cellStyle name="스타일 2 25" xfId="249"/>
    <cellStyle name="스타일 2 26" xfId="250"/>
    <cellStyle name="스타일 2 27" xfId="251"/>
    <cellStyle name="스타일 2 27 2" xfId="252"/>
    <cellStyle name="스타일 2 28" xfId="253"/>
    <cellStyle name="스타일 2 29" xfId="254"/>
    <cellStyle name="스타일 2 3" xfId="255"/>
    <cellStyle name="스타일 2 30" xfId="256"/>
    <cellStyle name="스타일 2 31" xfId="257"/>
    <cellStyle name="스타일 2 32" xfId="258"/>
    <cellStyle name="스타일 2 33" xfId="259"/>
    <cellStyle name="스타일 2 34" xfId="260"/>
    <cellStyle name="스타일 2 35" xfId="261"/>
    <cellStyle name="스타일 2 36" xfId="262"/>
    <cellStyle name="스타일 2 37" xfId="263"/>
    <cellStyle name="스타일 2 38" xfId="264"/>
    <cellStyle name="스타일 2 39" xfId="265"/>
    <cellStyle name="스타일 2 4" xfId="266"/>
    <cellStyle name="스타일 2 40" xfId="267"/>
    <cellStyle name="스타일 2 41" xfId="268"/>
    <cellStyle name="스타일 2 42" xfId="269"/>
    <cellStyle name="스타일 2 43" xfId="270"/>
    <cellStyle name="스타일 2 44" xfId="271"/>
    <cellStyle name="스타일 2 45" xfId="272"/>
    <cellStyle name="스타일 2 46" xfId="273"/>
    <cellStyle name="스타일 2 47" xfId="274"/>
    <cellStyle name="스타일 2 48" xfId="275"/>
    <cellStyle name="스타일 2 49" xfId="276"/>
    <cellStyle name="스타일 2 5" xfId="277"/>
    <cellStyle name="스타일 2 50" xfId="278"/>
    <cellStyle name="스타일 2 51" xfId="279"/>
    <cellStyle name="스타일 2 52" xfId="280"/>
    <cellStyle name="스타일 2 53" xfId="281"/>
    <cellStyle name="스타일 2 54" xfId="282"/>
    <cellStyle name="스타일 2 6" xfId="283"/>
    <cellStyle name="스타일 2 7" xfId="284"/>
    <cellStyle name="스타일 2 8" xfId="285"/>
    <cellStyle name="스타일 2 9" xfId="286"/>
    <cellStyle name="스타일 3" xfId="287"/>
    <cellStyle name="스타일 3 10" xfId="288"/>
    <cellStyle name="스타일 3 11" xfId="289"/>
    <cellStyle name="스타일 3 12" xfId="290"/>
    <cellStyle name="스타일 3 13" xfId="291"/>
    <cellStyle name="스타일 3 14" xfId="292"/>
    <cellStyle name="스타일 3 15" xfId="293"/>
    <cellStyle name="스타일 3 16" xfId="294"/>
    <cellStyle name="스타일 3 17" xfId="295"/>
    <cellStyle name="스타일 3 18" xfId="296"/>
    <cellStyle name="스타일 3 19" xfId="297"/>
    <cellStyle name="스타일 3 2" xfId="298"/>
    <cellStyle name="스타일 3 2 10" xfId="299"/>
    <cellStyle name="스타일 3 2 11" xfId="300"/>
    <cellStyle name="스타일 3 2 12" xfId="301"/>
    <cellStyle name="스타일 3 2 13" xfId="302"/>
    <cellStyle name="스타일 3 2 14" xfId="303"/>
    <cellStyle name="스타일 3 2 15" xfId="304"/>
    <cellStyle name="스타일 3 2 16" xfId="305"/>
    <cellStyle name="스타일 3 2 17" xfId="306"/>
    <cellStyle name="스타일 3 2 18" xfId="307"/>
    <cellStyle name="스타일 3 2 19" xfId="308"/>
    <cellStyle name="스타일 3 2 2" xfId="309"/>
    <cellStyle name="스타일 3 2 2 10" xfId="310"/>
    <cellStyle name="스타일 3 2 2 11" xfId="311"/>
    <cellStyle name="스타일 3 2 2 12" xfId="312"/>
    <cellStyle name="스타일 3 2 2 13" xfId="313"/>
    <cellStyle name="스타일 3 2 2 14" xfId="314"/>
    <cellStyle name="스타일 3 2 2 15" xfId="315"/>
    <cellStyle name="스타일 3 2 2 16" xfId="316"/>
    <cellStyle name="스타일 3 2 2 17" xfId="317"/>
    <cellStyle name="스타일 3 2 2 18" xfId="318"/>
    <cellStyle name="스타일 3 2 2 19" xfId="319"/>
    <cellStyle name="스타일 3 2 2 2" xfId="320"/>
    <cellStyle name="스타일 3 2 2 2 2" xfId="321"/>
    <cellStyle name="스타일 3 2 2 20" xfId="322"/>
    <cellStyle name="스타일 3 2 2 21" xfId="323"/>
    <cellStyle name="스타일 3 2 2 22" xfId="324"/>
    <cellStyle name="스타일 3 2 2 23" xfId="325"/>
    <cellStyle name="스타일 3 2 2 24" xfId="326"/>
    <cellStyle name="스타일 3 2 2 25" xfId="327"/>
    <cellStyle name="스타일 3 2 2 26" xfId="328"/>
    <cellStyle name="스타일 3 2 2 27" xfId="329"/>
    <cellStyle name="스타일 3 2 2 28" xfId="330"/>
    <cellStyle name="스타일 3 2 2 3" xfId="331"/>
    <cellStyle name="스타일 3 2 2 4" xfId="332"/>
    <cellStyle name="스타일 3 2 2 5" xfId="333"/>
    <cellStyle name="스타일 3 2 2 6" xfId="334"/>
    <cellStyle name="스타일 3 2 2 7" xfId="335"/>
    <cellStyle name="스타일 3 2 2 8" xfId="336"/>
    <cellStyle name="스타일 3 2 2 9" xfId="337"/>
    <cellStyle name="스타일 3 2 20" xfId="338"/>
    <cellStyle name="스타일 3 2 21" xfId="339"/>
    <cellStyle name="스타일 3 2 22" xfId="340"/>
    <cellStyle name="스타일 3 2 23" xfId="341"/>
    <cellStyle name="스타일 3 2 24" xfId="342"/>
    <cellStyle name="스타일 3 2 25" xfId="343"/>
    <cellStyle name="스타일 3 2 26" xfId="344"/>
    <cellStyle name="스타일 3 2 27" xfId="345"/>
    <cellStyle name="스타일 3 2 28" xfId="346"/>
    <cellStyle name="스타일 3 2 3" xfId="347"/>
    <cellStyle name="스타일 3 2 3 2" xfId="348"/>
    <cellStyle name="스타일 3 2 4" xfId="349"/>
    <cellStyle name="스타일 3 2 5" xfId="350"/>
    <cellStyle name="스타일 3 2 6" xfId="351"/>
    <cellStyle name="스타일 3 2 7" xfId="352"/>
    <cellStyle name="스타일 3 2 8" xfId="353"/>
    <cellStyle name="스타일 3 2 9" xfId="354"/>
    <cellStyle name="스타일 3 20" xfId="355"/>
    <cellStyle name="스타일 3 21" xfId="356"/>
    <cellStyle name="스타일 3 22" xfId="357"/>
    <cellStyle name="스타일 3 23" xfId="358"/>
    <cellStyle name="스타일 3 24" xfId="359"/>
    <cellStyle name="스타일 3 25" xfId="360"/>
    <cellStyle name="스타일 3 26" xfId="361"/>
    <cellStyle name="스타일 3 27" xfId="362"/>
    <cellStyle name="스타일 3 27 2" xfId="363"/>
    <cellStyle name="스타일 3 28" xfId="364"/>
    <cellStyle name="스타일 3 29" xfId="365"/>
    <cellStyle name="스타일 3 3" xfId="366"/>
    <cellStyle name="스타일 3 30" xfId="367"/>
    <cellStyle name="스타일 3 31" xfId="368"/>
    <cellStyle name="스타일 3 32" xfId="369"/>
    <cellStyle name="스타일 3 33" xfId="370"/>
    <cellStyle name="스타일 3 34" xfId="371"/>
    <cellStyle name="스타일 3 35" xfId="372"/>
    <cellStyle name="스타일 3 36" xfId="373"/>
    <cellStyle name="스타일 3 37" xfId="374"/>
    <cellStyle name="스타일 3 38" xfId="375"/>
    <cellStyle name="스타일 3 39" xfId="376"/>
    <cellStyle name="스타일 3 4" xfId="377"/>
    <cellStyle name="스타일 3 40" xfId="378"/>
    <cellStyle name="스타일 3 41" xfId="379"/>
    <cellStyle name="스타일 3 42" xfId="380"/>
    <cellStyle name="스타일 3 43" xfId="381"/>
    <cellStyle name="스타일 3 44" xfId="382"/>
    <cellStyle name="스타일 3 45" xfId="383"/>
    <cellStyle name="스타일 3 46" xfId="384"/>
    <cellStyle name="스타일 3 47" xfId="385"/>
    <cellStyle name="스타일 3 48" xfId="386"/>
    <cellStyle name="스타일 3 49" xfId="387"/>
    <cellStyle name="스타일 3 5" xfId="388"/>
    <cellStyle name="스타일 3 50" xfId="389"/>
    <cellStyle name="스타일 3 51" xfId="390"/>
    <cellStyle name="스타일 3 52" xfId="391"/>
    <cellStyle name="스타일 3 53" xfId="392"/>
    <cellStyle name="스타일 3 54" xfId="393"/>
    <cellStyle name="스타일 3 6" xfId="394"/>
    <cellStyle name="스타일 3 7" xfId="395"/>
    <cellStyle name="스타일 3 8" xfId="396"/>
    <cellStyle name="스타일 3 9" xfId="397"/>
    <cellStyle name="연결된 셀" xfId="398"/>
    <cellStyle name="Followed Hyperlink" xfId="399"/>
    <cellStyle name="요약" xfId="400"/>
    <cellStyle name="입력" xfId="401"/>
    <cellStyle name="제목" xfId="402"/>
    <cellStyle name="제목 1" xfId="403"/>
    <cellStyle name="제목 2" xfId="404"/>
    <cellStyle name="제목 3" xfId="405"/>
    <cellStyle name="제목 4" xfId="406"/>
    <cellStyle name="좋음" xfId="407"/>
    <cellStyle name="출력" xfId="408"/>
    <cellStyle name="Currency" xfId="409"/>
    <cellStyle name="Currency [0]" xfId="410"/>
    <cellStyle name="표준 10" xfId="411"/>
    <cellStyle name="표준 100" xfId="412"/>
    <cellStyle name="표준 101" xfId="413"/>
    <cellStyle name="표준 102" xfId="414"/>
    <cellStyle name="표준 103" xfId="415"/>
    <cellStyle name="표준 104" xfId="416"/>
    <cellStyle name="표준 104 2" xfId="417"/>
    <cellStyle name="표준 105" xfId="418"/>
    <cellStyle name="표준 106" xfId="419"/>
    <cellStyle name="표준 11" xfId="420"/>
    <cellStyle name="표준 12" xfId="421"/>
    <cellStyle name="표준 13" xfId="422"/>
    <cellStyle name="표준 13 10" xfId="423"/>
    <cellStyle name="표준 13 11" xfId="424"/>
    <cellStyle name="표준 13 12" xfId="425"/>
    <cellStyle name="표준 13 13" xfId="426"/>
    <cellStyle name="표준 13 14" xfId="427"/>
    <cellStyle name="표준 13 15" xfId="428"/>
    <cellStyle name="표준 13 16" xfId="429"/>
    <cellStyle name="표준 13 17" xfId="430"/>
    <cellStyle name="표준 13 18" xfId="431"/>
    <cellStyle name="표준 13 19" xfId="432"/>
    <cellStyle name="표준 13 2" xfId="433"/>
    <cellStyle name="표준 13 3" xfId="434"/>
    <cellStyle name="표준 13 4" xfId="435"/>
    <cellStyle name="표준 13 5" xfId="436"/>
    <cellStyle name="표준 13 6" xfId="437"/>
    <cellStyle name="표준 13 7" xfId="438"/>
    <cellStyle name="표준 13 8" xfId="439"/>
    <cellStyle name="표준 13 9" xfId="440"/>
    <cellStyle name="표준 14" xfId="441"/>
    <cellStyle name="표준 15" xfId="442"/>
    <cellStyle name="표준 16" xfId="443"/>
    <cellStyle name="표준 17" xfId="444"/>
    <cellStyle name="표준 18" xfId="445"/>
    <cellStyle name="표준 19" xfId="446"/>
    <cellStyle name="표준 2" xfId="447"/>
    <cellStyle name="표준 2 10" xfId="448"/>
    <cellStyle name="표준 2 11" xfId="449"/>
    <cellStyle name="표준 2 12" xfId="450"/>
    <cellStyle name="표준 2 13" xfId="451"/>
    <cellStyle name="표준 2 14" xfId="452"/>
    <cellStyle name="표준 2 15" xfId="453"/>
    <cellStyle name="표준 2 16" xfId="454"/>
    <cellStyle name="표준 2 17" xfId="455"/>
    <cellStyle name="표준 2 18" xfId="456"/>
    <cellStyle name="표준 2 19" xfId="457"/>
    <cellStyle name="표준 2 2" xfId="458"/>
    <cellStyle name="표준 2 2 10" xfId="459"/>
    <cellStyle name="표준 2 2 11" xfId="460"/>
    <cellStyle name="표준 2 2 12" xfId="461"/>
    <cellStyle name="표준 2 2 13" xfId="462"/>
    <cellStyle name="표준 2 2 14" xfId="463"/>
    <cellStyle name="표준 2 2 15" xfId="464"/>
    <cellStyle name="표준 2 2 16" xfId="465"/>
    <cellStyle name="표준 2 2 17" xfId="466"/>
    <cellStyle name="표준 2 2 18" xfId="467"/>
    <cellStyle name="표준 2 2 2" xfId="468"/>
    <cellStyle name="표준 2 2 3" xfId="469"/>
    <cellStyle name="표준 2 2 4" xfId="470"/>
    <cellStyle name="표준 2 2 5" xfId="471"/>
    <cellStyle name="표준 2 2 6" xfId="472"/>
    <cellStyle name="표준 2 2 7" xfId="473"/>
    <cellStyle name="표준 2 2 8" xfId="474"/>
    <cellStyle name="표준 2 2 9" xfId="475"/>
    <cellStyle name="표준 2 20" xfId="476"/>
    <cellStyle name="표준 2 21" xfId="477"/>
    <cellStyle name="표준 2 22" xfId="478"/>
    <cellStyle name="표준 2 3" xfId="479"/>
    <cellStyle name="표준 2 4" xfId="480"/>
    <cellStyle name="표준 2 5" xfId="481"/>
    <cellStyle name="표준 2 6" xfId="482"/>
    <cellStyle name="표준 2 7" xfId="483"/>
    <cellStyle name="표준 2 8" xfId="484"/>
    <cellStyle name="표준 2 9" xfId="485"/>
    <cellStyle name="표준 20" xfId="486"/>
    <cellStyle name="표준 21" xfId="487"/>
    <cellStyle name="표준 22" xfId="488"/>
    <cellStyle name="표준 23" xfId="489"/>
    <cellStyle name="표준 24" xfId="490"/>
    <cellStyle name="표준 25" xfId="491"/>
    <cellStyle name="표준 26" xfId="492"/>
    <cellStyle name="표준 27" xfId="493"/>
    <cellStyle name="표준 28" xfId="494"/>
    <cellStyle name="표준 29" xfId="495"/>
    <cellStyle name="표준 3" xfId="496"/>
    <cellStyle name="표준 3 10" xfId="497"/>
    <cellStyle name="표준 3 11" xfId="498"/>
    <cellStyle name="표준 3 12" xfId="499"/>
    <cellStyle name="표준 3 13" xfId="500"/>
    <cellStyle name="표준 3 14" xfId="501"/>
    <cellStyle name="표준 3 15" xfId="502"/>
    <cellStyle name="표준 3 16" xfId="503"/>
    <cellStyle name="표준 3 17" xfId="504"/>
    <cellStyle name="표준 3 18" xfId="505"/>
    <cellStyle name="표준 3 19" xfId="506"/>
    <cellStyle name="표준 3 2" xfId="507"/>
    <cellStyle name="표준 3 2 10" xfId="508"/>
    <cellStyle name="표준 3 2 11" xfId="509"/>
    <cellStyle name="표준 3 2 12" xfId="510"/>
    <cellStyle name="표준 3 2 13" xfId="511"/>
    <cellStyle name="표준 3 2 14" xfId="512"/>
    <cellStyle name="표준 3 2 15" xfId="513"/>
    <cellStyle name="표준 3 2 16" xfId="514"/>
    <cellStyle name="표준 3 2 17" xfId="515"/>
    <cellStyle name="표준 3 2 18" xfId="516"/>
    <cellStyle name="표준 3 2 2" xfId="517"/>
    <cellStyle name="표준 3 2 3" xfId="518"/>
    <cellStyle name="표준 3 2 4" xfId="519"/>
    <cellStyle name="표준 3 2 5" xfId="520"/>
    <cellStyle name="표준 3 2 6" xfId="521"/>
    <cellStyle name="표준 3 2 7" xfId="522"/>
    <cellStyle name="표준 3 2 8" xfId="523"/>
    <cellStyle name="표준 3 2 9" xfId="524"/>
    <cellStyle name="표준 3 20" xfId="525"/>
    <cellStyle name="표준 3 21" xfId="526"/>
    <cellStyle name="표준 3 22" xfId="527"/>
    <cellStyle name="표준 3 3" xfId="528"/>
    <cellStyle name="표준 3 4" xfId="529"/>
    <cellStyle name="표준 3 5" xfId="530"/>
    <cellStyle name="표준 3 6" xfId="531"/>
    <cellStyle name="표준 3 7" xfId="532"/>
    <cellStyle name="표준 3 8" xfId="533"/>
    <cellStyle name="표준 3 9" xfId="534"/>
    <cellStyle name="표준 30" xfId="535"/>
    <cellStyle name="표준 31" xfId="536"/>
    <cellStyle name="표준 31 10" xfId="537"/>
    <cellStyle name="표준 31 11" xfId="538"/>
    <cellStyle name="표준 31 12" xfId="539"/>
    <cellStyle name="표준 31 13" xfId="540"/>
    <cellStyle name="표준 31 14" xfId="541"/>
    <cellStyle name="표준 31 15" xfId="542"/>
    <cellStyle name="표준 31 16" xfId="543"/>
    <cellStyle name="표준 31 17" xfId="544"/>
    <cellStyle name="표준 31 18" xfId="545"/>
    <cellStyle name="표준 31 19" xfId="546"/>
    <cellStyle name="표준 31 2" xfId="547"/>
    <cellStyle name="표준 31 3" xfId="548"/>
    <cellStyle name="표준 31 4" xfId="549"/>
    <cellStyle name="표준 31 5" xfId="550"/>
    <cellStyle name="표준 31 6" xfId="551"/>
    <cellStyle name="표준 31 7" xfId="552"/>
    <cellStyle name="표준 31 8" xfId="553"/>
    <cellStyle name="표준 31 9" xfId="554"/>
    <cellStyle name="표준 32" xfId="555"/>
    <cellStyle name="표준 33" xfId="556"/>
    <cellStyle name="표준 34" xfId="557"/>
    <cellStyle name="표준 35" xfId="558"/>
    <cellStyle name="표준 36" xfId="559"/>
    <cellStyle name="표준 37" xfId="560"/>
    <cellStyle name="표준 38" xfId="561"/>
    <cellStyle name="표준 39" xfId="562"/>
    <cellStyle name="표준 4" xfId="563"/>
    <cellStyle name="표준 4 10" xfId="564"/>
    <cellStyle name="표준 4 11" xfId="565"/>
    <cellStyle name="표준 4 12" xfId="566"/>
    <cellStyle name="표준 4 13" xfId="567"/>
    <cellStyle name="표준 4 14" xfId="568"/>
    <cellStyle name="표준 4 15" xfId="569"/>
    <cellStyle name="표준 4 16" xfId="570"/>
    <cellStyle name="표준 4 17" xfId="571"/>
    <cellStyle name="표준 4 18" xfId="572"/>
    <cellStyle name="표준 4 19" xfId="573"/>
    <cellStyle name="표준 4 2" xfId="574"/>
    <cellStyle name="표준 4 2 10" xfId="575"/>
    <cellStyle name="표준 4 2 11" xfId="576"/>
    <cellStyle name="표준 4 2 12" xfId="577"/>
    <cellStyle name="표준 4 2 13" xfId="578"/>
    <cellStyle name="표준 4 2 14" xfId="579"/>
    <cellStyle name="표준 4 2 15" xfId="580"/>
    <cellStyle name="표준 4 2 16" xfId="581"/>
    <cellStyle name="표준 4 2 17" xfId="582"/>
    <cellStyle name="표준 4 2 18" xfId="583"/>
    <cellStyle name="표준 4 2 2" xfId="584"/>
    <cellStyle name="표준 4 2 3" xfId="585"/>
    <cellStyle name="표준 4 2 4" xfId="586"/>
    <cellStyle name="표준 4 2 5" xfId="587"/>
    <cellStyle name="표준 4 2 6" xfId="588"/>
    <cellStyle name="표준 4 2 7" xfId="589"/>
    <cellStyle name="표준 4 2 8" xfId="590"/>
    <cellStyle name="표준 4 2 9" xfId="591"/>
    <cellStyle name="표준 4 20" xfId="592"/>
    <cellStyle name="표준 4 21" xfId="593"/>
    <cellStyle name="표준 4 22" xfId="594"/>
    <cellStyle name="표준 4 23" xfId="595"/>
    <cellStyle name="표준 4 3" xfId="596"/>
    <cellStyle name="표준 4 4" xfId="597"/>
    <cellStyle name="표준 4 5" xfId="598"/>
    <cellStyle name="표준 4 6" xfId="599"/>
    <cellStyle name="표준 4 7" xfId="600"/>
    <cellStyle name="표준 4 8" xfId="601"/>
    <cellStyle name="표준 4 9" xfId="602"/>
    <cellStyle name="표준 40" xfId="603"/>
    <cellStyle name="표준 41" xfId="604"/>
    <cellStyle name="표준 42" xfId="605"/>
    <cellStyle name="표준 43" xfId="606"/>
    <cellStyle name="표준 44" xfId="607"/>
    <cellStyle name="표준 44 2" xfId="608"/>
    <cellStyle name="표준 44 3" xfId="609"/>
    <cellStyle name="표준 45" xfId="610"/>
    <cellStyle name="표준 45 10" xfId="611"/>
    <cellStyle name="표준 45 11" xfId="612"/>
    <cellStyle name="표준 45 12" xfId="613"/>
    <cellStyle name="표준 45 13" xfId="614"/>
    <cellStyle name="표준 45 14" xfId="615"/>
    <cellStyle name="표준 45 15" xfId="616"/>
    <cellStyle name="표준 45 16" xfId="617"/>
    <cellStyle name="표준 45 17" xfId="618"/>
    <cellStyle name="표준 45 18" xfId="619"/>
    <cellStyle name="표준 45 19" xfId="620"/>
    <cellStyle name="표준 45 2" xfId="621"/>
    <cellStyle name="표준 45 20" xfId="622"/>
    <cellStyle name="표준 45 21" xfId="623"/>
    <cellStyle name="표준 45 22" xfId="624"/>
    <cellStyle name="표준 45 23" xfId="625"/>
    <cellStyle name="표준 45 24" xfId="626"/>
    <cellStyle name="표준 45 25" xfId="627"/>
    <cellStyle name="표준 45 26" xfId="628"/>
    <cellStyle name="표준 45 27" xfId="629"/>
    <cellStyle name="표준 45 28" xfId="630"/>
    <cellStyle name="표준 45 29" xfId="631"/>
    <cellStyle name="표준 45 3" xfId="632"/>
    <cellStyle name="표준 45 30" xfId="633"/>
    <cellStyle name="표준 45 31" xfId="634"/>
    <cellStyle name="표준 45 32" xfId="635"/>
    <cellStyle name="표준 45 33" xfId="636"/>
    <cellStyle name="표준 45 34" xfId="637"/>
    <cellStyle name="표준 45 35" xfId="638"/>
    <cellStyle name="표준 45 36" xfId="639"/>
    <cellStyle name="표준 45 37" xfId="640"/>
    <cellStyle name="표준 45 38" xfId="641"/>
    <cellStyle name="표준 45 39" xfId="642"/>
    <cellStyle name="표준 45 4" xfId="643"/>
    <cellStyle name="표준 45 40" xfId="644"/>
    <cellStyle name="표준 45 41" xfId="645"/>
    <cellStyle name="표준 45 42" xfId="646"/>
    <cellStyle name="표준 45 43" xfId="647"/>
    <cellStyle name="표준 45 44" xfId="648"/>
    <cellStyle name="표준 45 5" xfId="649"/>
    <cellStyle name="표준 45 6" xfId="650"/>
    <cellStyle name="표준 45 7" xfId="651"/>
    <cellStyle name="표준 45 8" xfId="652"/>
    <cellStyle name="표준 45 9" xfId="653"/>
    <cellStyle name="표준 46" xfId="654"/>
    <cellStyle name="표준 46 10" xfId="655"/>
    <cellStyle name="표준 46 11" xfId="656"/>
    <cellStyle name="표준 46 12" xfId="657"/>
    <cellStyle name="표준 46 13" xfId="658"/>
    <cellStyle name="표준 46 14" xfId="659"/>
    <cellStyle name="표준 46 15" xfId="660"/>
    <cellStyle name="표준 46 16" xfId="661"/>
    <cellStyle name="표준 46 17" xfId="662"/>
    <cellStyle name="표준 46 18" xfId="663"/>
    <cellStyle name="표준 46 19" xfId="664"/>
    <cellStyle name="표준 46 2" xfId="665"/>
    <cellStyle name="표준 46 20" xfId="666"/>
    <cellStyle name="표준 46 21" xfId="667"/>
    <cellStyle name="표준 46 22" xfId="668"/>
    <cellStyle name="표준 46 23" xfId="669"/>
    <cellStyle name="표준 46 24" xfId="670"/>
    <cellStyle name="표준 46 25" xfId="671"/>
    <cellStyle name="표준 46 26" xfId="672"/>
    <cellStyle name="표준 46 27" xfId="673"/>
    <cellStyle name="표준 46 28" xfId="674"/>
    <cellStyle name="표준 46 29" xfId="675"/>
    <cellStyle name="표준 46 3" xfId="676"/>
    <cellStyle name="표준 46 30" xfId="677"/>
    <cellStyle name="표준 46 31" xfId="678"/>
    <cellStyle name="표준 46 32" xfId="679"/>
    <cellStyle name="표준 46 33" xfId="680"/>
    <cellStyle name="표준 46 34" xfId="681"/>
    <cellStyle name="표준 46 35" xfId="682"/>
    <cellStyle name="표준 46 36" xfId="683"/>
    <cellStyle name="표준 46 37" xfId="684"/>
    <cellStyle name="표준 46 38" xfId="685"/>
    <cellStyle name="표준 46 39" xfId="686"/>
    <cellStyle name="표준 46 4" xfId="687"/>
    <cellStyle name="표준 46 40" xfId="688"/>
    <cellStyle name="표준 46 41" xfId="689"/>
    <cellStyle name="표준 46 42" xfId="690"/>
    <cellStyle name="표준 46 43" xfId="691"/>
    <cellStyle name="표준 46 44" xfId="692"/>
    <cellStyle name="표준 46 5" xfId="693"/>
    <cellStyle name="표준 46 6" xfId="694"/>
    <cellStyle name="표준 46 7" xfId="695"/>
    <cellStyle name="표준 46 8" xfId="696"/>
    <cellStyle name="표준 46 9" xfId="697"/>
    <cellStyle name="표준 47" xfId="698"/>
    <cellStyle name="표준 47 10" xfId="699"/>
    <cellStyle name="표준 47 11" xfId="700"/>
    <cellStyle name="표준 47 12" xfId="701"/>
    <cellStyle name="표준 47 13" xfId="702"/>
    <cellStyle name="표준 47 14" xfId="703"/>
    <cellStyle name="표준 47 15" xfId="704"/>
    <cellStyle name="표준 47 16" xfId="705"/>
    <cellStyle name="표준 47 17" xfId="706"/>
    <cellStyle name="표준 47 18" xfId="707"/>
    <cellStyle name="표준 47 19" xfId="708"/>
    <cellStyle name="표준 47 2" xfId="709"/>
    <cellStyle name="표준 47 20" xfId="710"/>
    <cellStyle name="표준 47 21" xfId="711"/>
    <cellStyle name="표준 47 22" xfId="712"/>
    <cellStyle name="표준 47 23" xfId="713"/>
    <cellStyle name="표준 47 24" xfId="714"/>
    <cellStyle name="표준 47 25" xfId="715"/>
    <cellStyle name="표준 47 26" xfId="716"/>
    <cellStyle name="표준 47 27" xfId="717"/>
    <cellStyle name="표준 47 28" xfId="718"/>
    <cellStyle name="표준 47 29" xfId="719"/>
    <cellStyle name="표준 47 3" xfId="720"/>
    <cellStyle name="표준 47 30" xfId="721"/>
    <cellStyle name="표준 47 31" xfId="722"/>
    <cellStyle name="표준 47 32" xfId="723"/>
    <cellStyle name="표준 47 33" xfId="724"/>
    <cellStyle name="표준 47 34" xfId="725"/>
    <cellStyle name="표준 47 35" xfId="726"/>
    <cellStyle name="표준 47 36" xfId="727"/>
    <cellStyle name="표준 47 37" xfId="728"/>
    <cellStyle name="표준 47 38" xfId="729"/>
    <cellStyle name="표준 47 39" xfId="730"/>
    <cellStyle name="표준 47 4" xfId="731"/>
    <cellStyle name="표준 47 40" xfId="732"/>
    <cellStyle name="표준 47 41" xfId="733"/>
    <cellStyle name="표준 47 42" xfId="734"/>
    <cellStyle name="표준 47 43" xfId="735"/>
    <cellStyle name="표준 47 44" xfId="736"/>
    <cellStyle name="표준 47 5" xfId="737"/>
    <cellStyle name="표준 47 6" xfId="738"/>
    <cellStyle name="표준 47 7" xfId="739"/>
    <cellStyle name="표준 47 8" xfId="740"/>
    <cellStyle name="표준 47 9" xfId="741"/>
    <cellStyle name="표준 48" xfId="742"/>
    <cellStyle name="표준 48 10" xfId="743"/>
    <cellStyle name="표준 48 11" xfId="744"/>
    <cellStyle name="표준 48 12" xfId="745"/>
    <cellStyle name="표준 48 13" xfId="746"/>
    <cellStyle name="표준 48 14" xfId="747"/>
    <cellStyle name="표준 48 15" xfId="748"/>
    <cellStyle name="표준 48 16" xfId="749"/>
    <cellStyle name="표준 48 17" xfId="750"/>
    <cellStyle name="표준 48 18" xfId="751"/>
    <cellStyle name="표준 48 19" xfId="752"/>
    <cellStyle name="표준 48 2" xfId="753"/>
    <cellStyle name="표준 48 20" xfId="754"/>
    <cellStyle name="표준 48 21" xfId="755"/>
    <cellStyle name="표준 48 22" xfId="756"/>
    <cellStyle name="표준 48 23" xfId="757"/>
    <cellStyle name="표준 48 24" xfId="758"/>
    <cellStyle name="표준 48 25" xfId="759"/>
    <cellStyle name="표준 48 26" xfId="760"/>
    <cellStyle name="표준 48 27" xfId="761"/>
    <cellStyle name="표준 48 28" xfId="762"/>
    <cellStyle name="표준 48 29" xfId="763"/>
    <cellStyle name="표준 48 3" xfId="764"/>
    <cellStyle name="표준 48 30" xfId="765"/>
    <cellStyle name="표준 48 31" xfId="766"/>
    <cellStyle name="표준 48 32" xfId="767"/>
    <cellStyle name="표준 48 33" xfId="768"/>
    <cellStyle name="표준 48 34" xfId="769"/>
    <cellStyle name="표준 48 35" xfId="770"/>
    <cellStyle name="표준 48 36" xfId="771"/>
    <cellStyle name="표준 48 37" xfId="772"/>
    <cellStyle name="표준 48 38" xfId="773"/>
    <cellStyle name="표준 48 39" xfId="774"/>
    <cellStyle name="표준 48 4" xfId="775"/>
    <cellStyle name="표준 48 40" xfId="776"/>
    <cellStyle name="표준 48 41" xfId="777"/>
    <cellStyle name="표준 48 42" xfId="778"/>
    <cellStyle name="표준 48 43" xfId="779"/>
    <cellStyle name="표준 48 44" xfId="780"/>
    <cellStyle name="표준 48 5" xfId="781"/>
    <cellStyle name="표준 48 6" xfId="782"/>
    <cellStyle name="표준 48 7" xfId="783"/>
    <cellStyle name="표준 48 8" xfId="784"/>
    <cellStyle name="표준 48 9" xfId="785"/>
    <cellStyle name="표준 49" xfId="786"/>
    <cellStyle name="표준 49 10" xfId="787"/>
    <cellStyle name="표준 49 11" xfId="788"/>
    <cellStyle name="표준 49 12" xfId="789"/>
    <cellStyle name="표준 49 13" xfId="790"/>
    <cellStyle name="표준 49 14" xfId="791"/>
    <cellStyle name="표준 49 15" xfId="792"/>
    <cellStyle name="표준 49 16" xfId="793"/>
    <cellStyle name="표준 49 17" xfId="794"/>
    <cellStyle name="표준 49 18" xfId="795"/>
    <cellStyle name="표준 49 19" xfId="796"/>
    <cellStyle name="표준 49 2" xfId="797"/>
    <cellStyle name="표준 49 20" xfId="798"/>
    <cellStyle name="표준 49 21" xfId="799"/>
    <cellStyle name="표준 49 22" xfId="800"/>
    <cellStyle name="표준 49 23" xfId="801"/>
    <cellStyle name="표준 49 24" xfId="802"/>
    <cellStyle name="표준 49 25" xfId="803"/>
    <cellStyle name="표준 49 26" xfId="804"/>
    <cellStyle name="표준 49 27" xfId="805"/>
    <cellStyle name="표준 49 28" xfId="806"/>
    <cellStyle name="표준 49 29" xfId="807"/>
    <cellStyle name="표준 49 3" xfId="808"/>
    <cellStyle name="표준 49 30" xfId="809"/>
    <cellStyle name="표준 49 31" xfId="810"/>
    <cellStyle name="표준 49 32" xfId="811"/>
    <cellStyle name="표준 49 33" xfId="812"/>
    <cellStyle name="표준 49 34" xfId="813"/>
    <cellStyle name="표준 49 35" xfId="814"/>
    <cellStyle name="표준 49 36" xfId="815"/>
    <cellStyle name="표준 49 37" xfId="816"/>
    <cellStyle name="표준 49 38" xfId="817"/>
    <cellStyle name="표준 49 39" xfId="818"/>
    <cellStyle name="표준 49 4" xfId="819"/>
    <cellStyle name="표준 49 40" xfId="820"/>
    <cellStyle name="표준 49 41" xfId="821"/>
    <cellStyle name="표준 49 42" xfId="822"/>
    <cellStyle name="표준 49 43" xfId="823"/>
    <cellStyle name="표준 49 44" xfId="824"/>
    <cellStyle name="표준 49 5" xfId="825"/>
    <cellStyle name="표준 49 6" xfId="826"/>
    <cellStyle name="표준 49 7" xfId="827"/>
    <cellStyle name="표준 49 8" xfId="828"/>
    <cellStyle name="표준 49 9" xfId="829"/>
    <cellStyle name="표준 5" xfId="830"/>
    <cellStyle name="표준 5 10" xfId="831"/>
    <cellStyle name="표준 5 11" xfId="832"/>
    <cellStyle name="표준 5 12" xfId="833"/>
    <cellStyle name="표준 5 13" xfId="834"/>
    <cellStyle name="표준 5 14" xfId="835"/>
    <cellStyle name="표준 5 15" xfId="836"/>
    <cellStyle name="표준 5 16" xfId="837"/>
    <cellStyle name="표준 5 17" xfId="838"/>
    <cellStyle name="표준 5 18" xfId="839"/>
    <cellStyle name="표준 5 19" xfId="840"/>
    <cellStyle name="표준 5 2" xfId="841"/>
    <cellStyle name="표준 5 20" xfId="842"/>
    <cellStyle name="표준 5 21" xfId="843"/>
    <cellStyle name="표준 5 22" xfId="844"/>
    <cellStyle name="표준 5 23" xfId="845"/>
    <cellStyle name="표준 5 24" xfId="846"/>
    <cellStyle name="표준 5 25" xfId="847"/>
    <cellStyle name="표준 5 3" xfId="848"/>
    <cellStyle name="표준 5 3 10" xfId="849"/>
    <cellStyle name="표준 5 3 11" xfId="850"/>
    <cellStyle name="표준 5 3 12" xfId="851"/>
    <cellStyle name="표준 5 3 13" xfId="852"/>
    <cellStyle name="표준 5 3 14" xfId="853"/>
    <cellStyle name="표준 5 3 15" xfId="854"/>
    <cellStyle name="표준 5 3 16" xfId="855"/>
    <cellStyle name="표준 5 3 17" xfId="856"/>
    <cellStyle name="표준 5 3 18" xfId="857"/>
    <cellStyle name="표준 5 3 2" xfId="858"/>
    <cellStyle name="표준 5 3 3" xfId="859"/>
    <cellStyle name="표준 5 3 4" xfId="860"/>
    <cellStyle name="표준 5 3 5" xfId="861"/>
    <cellStyle name="표준 5 3 6" xfId="862"/>
    <cellStyle name="표준 5 3 7" xfId="863"/>
    <cellStyle name="표준 5 3 8" xfId="864"/>
    <cellStyle name="표준 5 3 9" xfId="865"/>
    <cellStyle name="표준 5 4" xfId="866"/>
    <cellStyle name="표준 5 5" xfId="867"/>
    <cellStyle name="표준 5 6" xfId="868"/>
    <cellStyle name="표준 5 7" xfId="869"/>
    <cellStyle name="표준 5 8" xfId="870"/>
    <cellStyle name="표준 5 9" xfId="871"/>
    <cellStyle name="표준 50" xfId="872"/>
    <cellStyle name="표준 50 10" xfId="873"/>
    <cellStyle name="표준 50 11" xfId="874"/>
    <cellStyle name="표준 50 12" xfId="875"/>
    <cellStyle name="표준 50 13" xfId="876"/>
    <cellStyle name="표준 50 14" xfId="877"/>
    <cellStyle name="표준 50 15" xfId="878"/>
    <cellStyle name="표준 50 16" xfId="879"/>
    <cellStyle name="표준 50 17" xfId="880"/>
    <cellStyle name="표준 50 18" xfId="881"/>
    <cellStyle name="표준 50 19" xfId="882"/>
    <cellStyle name="표준 50 2" xfId="883"/>
    <cellStyle name="표준 50 20" xfId="884"/>
    <cellStyle name="표준 50 21" xfId="885"/>
    <cellStyle name="표준 50 22" xfId="886"/>
    <cellStyle name="표준 50 23" xfId="887"/>
    <cellStyle name="표준 50 24" xfId="888"/>
    <cellStyle name="표준 50 25" xfId="889"/>
    <cellStyle name="표준 50 26" xfId="890"/>
    <cellStyle name="표준 50 27" xfId="891"/>
    <cellStyle name="표준 50 28" xfId="892"/>
    <cellStyle name="표준 50 29" xfId="893"/>
    <cellStyle name="표준 50 3" xfId="894"/>
    <cellStyle name="표준 50 30" xfId="895"/>
    <cellStyle name="표준 50 31" xfId="896"/>
    <cellStyle name="표준 50 32" xfId="897"/>
    <cellStyle name="표준 50 33" xfId="898"/>
    <cellStyle name="표준 50 34" xfId="899"/>
    <cellStyle name="표준 50 35" xfId="900"/>
    <cellStyle name="표준 50 36" xfId="901"/>
    <cellStyle name="표준 50 37" xfId="902"/>
    <cellStyle name="표준 50 38" xfId="903"/>
    <cellStyle name="표준 50 39" xfId="904"/>
    <cellStyle name="표준 50 4" xfId="905"/>
    <cellStyle name="표준 50 40" xfId="906"/>
    <cellStyle name="표준 50 41" xfId="907"/>
    <cellStyle name="표준 50 42" xfId="908"/>
    <cellStyle name="표준 50 43" xfId="909"/>
    <cellStyle name="표준 50 44" xfId="910"/>
    <cellStyle name="표준 50 5" xfId="911"/>
    <cellStyle name="표준 50 6" xfId="912"/>
    <cellStyle name="표준 50 7" xfId="913"/>
    <cellStyle name="표준 50 8" xfId="914"/>
    <cellStyle name="표준 50 9" xfId="915"/>
    <cellStyle name="표준 51" xfId="916"/>
    <cellStyle name="표준 51 10" xfId="917"/>
    <cellStyle name="표준 51 11" xfId="918"/>
    <cellStyle name="표준 51 12" xfId="919"/>
    <cellStyle name="표준 51 13" xfId="920"/>
    <cellStyle name="표준 51 14" xfId="921"/>
    <cellStyle name="표준 51 15" xfId="922"/>
    <cellStyle name="표준 51 16" xfId="923"/>
    <cellStyle name="표준 51 17" xfId="924"/>
    <cellStyle name="표준 51 18" xfId="925"/>
    <cellStyle name="표준 51 19" xfId="926"/>
    <cellStyle name="표준 51 2" xfId="927"/>
    <cellStyle name="표준 51 20" xfId="928"/>
    <cellStyle name="표준 51 21" xfId="929"/>
    <cellStyle name="표준 51 22" xfId="930"/>
    <cellStyle name="표준 51 23" xfId="931"/>
    <cellStyle name="표준 51 24" xfId="932"/>
    <cellStyle name="표준 51 25" xfId="933"/>
    <cellStyle name="표준 51 26" xfId="934"/>
    <cellStyle name="표준 51 27" xfId="935"/>
    <cellStyle name="표준 51 28" xfId="936"/>
    <cellStyle name="표준 51 29" xfId="937"/>
    <cellStyle name="표준 51 3" xfId="938"/>
    <cellStyle name="표준 51 30" xfId="939"/>
    <cellStyle name="표준 51 31" xfId="940"/>
    <cellStyle name="표준 51 32" xfId="941"/>
    <cellStyle name="표준 51 33" xfId="942"/>
    <cellStyle name="표준 51 34" xfId="943"/>
    <cellStyle name="표준 51 35" xfId="944"/>
    <cellStyle name="표준 51 36" xfId="945"/>
    <cellStyle name="표준 51 37" xfId="946"/>
    <cellStyle name="표준 51 38" xfId="947"/>
    <cellStyle name="표준 51 39" xfId="948"/>
    <cellStyle name="표준 51 4" xfId="949"/>
    <cellStyle name="표준 51 40" xfId="950"/>
    <cellStyle name="표준 51 41" xfId="951"/>
    <cellStyle name="표준 51 42" xfId="952"/>
    <cellStyle name="표준 51 43" xfId="953"/>
    <cellStyle name="표준 51 44" xfId="954"/>
    <cellStyle name="표준 51 5" xfId="955"/>
    <cellStyle name="표준 51 6" xfId="956"/>
    <cellStyle name="표준 51 7" xfId="957"/>
    <cellStyle name="표준 51 8" xfId="958"/>
    <cellStyle name="표준 51 9" xfId="959"/>
    <cellStyle name="표준 52" xfId="960"/>
    <cellStyle name="표준 52 2" xfId="961"/>
    <cellStyle name="표준 52 3" xfId="962"/>
    <cellStyle name="표준 52 4" xfId="963"/>
    <cellStyle name="표준 53" xfId="964"/>
    <cellStyle name="표준 53 10" xfId="965"/>
    <cellStyle name="표준 53 11" xfId="966"/>
    <cellStyle name="표준 53 12" xfId="967"/>
    <cellStyle name="표준 53 13" xfId="968"/>
    <cellStyle name="표준 53 14" xfId="969"/>
    <cellStyle name="표준 53 15" xfId="970"/>
    <cellStyle name="표준 53 16" xfId="971"/>
    <cellStyle name="표준 53 17" xfId="972"/>
    <cellStyle name="표준 53 18" xfId="973"/>
    <cellStyle name="표준 53 2" xfId="974"/>
    <cellStyle name="표준 53 3" xfId="975"/>
    <cellStyle name="표준 53 4" xfId="976"/>
    <cellStyle name="표준 53 5" xfId="977"/>
    <cellStyle name="표준 53 6" xfId="978"/>
    <cellStyle name="표준 53 7" xfId="979"/>
    <cellStyle name="표준 53 8" xfId="980"/>
    <cellStyle name="표준 53 9" xfId="981"/>
    <cellStyle name="표준 54" xfId="982"/>
    <cellStyle name="표준 54 10" xfId="983"/>
    <cellStyle name="표준 54 11" xfId="984"/>
    <cellStyle name="표준 54 12" xfId="985"/>
    <cellStyle name="표준 54 13" xfId="986"/>
    <cellStyle name="표준 54 14" xfId="987"/>
    <cellStyle name="표준 54 15" xfId="988"/>
    <cellStyle name="표준 54 16" xfId="989"/>
    <cellStyle name="표준 54 17" xfId="990"/>
    <cellStyle name="표준 54 18" xfId="991"/>
    <cellStyle name="표준 54 19" xfId="992"/>
    <cellStyle name="표준 54 2" xfId="993"/>
    <cellStyle name="표준 54 20" xfId="994"/>
    <cellStyle name="표준 54 21" xfId="995"/>
    <cellStyle name="표준 54 22" xfId="996"/>
    <cellStyle name="표준 54 23" xfId="997"/>
    <cellStyle name="표준 54 24" xfId="998"/>
    <cellStyle name="표준 54 25" xfId="999"/>
    <cellStyle name="표준 54 26" xfId="1000"/>
    <cellStyle name="표준 54 27" xfId="1001"/>
    <cellStyle name="표준 54 28" xfId="1002"/>
    <cellStyle name="표준 54 29" xfId="1003"/>
    <cellStyle name="표준 54 3" xfId="1004"/>
    <cellStyle name="표준 54 30" xfId="1005"/>
    <cellStyle name="표준 54 31" xfId="1006"/>
    <cellStyle name="표준 54 32" xfId="1007"/>
    <cellStyle name="표준 54 33" xfId="1008"/>
    <cellStyle name="표준 54 34" xfId="1009"/>
    <cellStyle name="표준 54 35" xfId="1010"/>
    <cellStyle name="표준 54 36" xfId="1011"/>
    <cellStyle name="표준 54 37" xfId="1012"/>
    <cellStyle name="표준 54 38" xfId="1013"/>
    <cellStyle name="표준 54 39" xfId="1014"/>
    <cellStyle name="표준 54 4" xfId="1015"/>
    <cellStyle name="표준 54 40" xfId="1016"/>
    <cellStyle name="표준 54 41" xfId="1017"/>
    <cellStyle name="표준 54 42" xfId="1018"/>
    <cellStyle name="표준 54 43" xfId="1019"/>
    <cellStyle name="표준 54 44" xfId="1020"/>
    <cellStyle name="표준 54 5" xfId="1021"/>
    <cellStyle name="표준 54 6" xfId="1022"/>
    <cellStyle name="표준 54 7" xfId="1023"/>
    <cellStyle name="표준 54 8" xfId="1024"/>
    <cellStyle name="표준 54 9" xfId="1025"/>
    <cellStyle name="표준 55" xfId="1026"/>
    <cellStyle name="표준 55 10" xfId="1027"/>
    <cellStyle name="표준 55 11" xfId="1028"/>
    <cellStyle name="표준 55 12" xfId="1029"/>
    <cellStyle name="표준 55 13" xfId="1030"/>
    <cellStyle name="표준 55 14" xfId="1031"/>
    <cellStyle name="표준 55 15" xfId="1032"/>
    <cellStyle name="표준 55 16" xfId="1033"/>
    <cellStyle name="표준 55 17" xfId="1034"/>
    <cellStyle name="표준 55 18" xfId="1035"/>
    <cellStyle name="표준 55 19" xfId="1036"/>
    <cellStyle name="표준 55 2" xfId="1037"/>
    <cellStyle name="표준 55 20" xfId="1038"/>
    <cellStyle name="표준 55 21" xfId="1039"/>
    <cellStyle name="표준 55 22" xfId="1040"/>
    <cellStyle name="표준 55 23" xfId="1041"/>
    <cellStyle name="표준 55 24" xfId="1042"/>
    <cellStyle name="표준 55 25" xfId="1043"/>
    <cellStyle name="표준 55 26" xfId="1044"/>
    <cellStyle name="표준 55 27" xfId="1045"/>
    <cellStyle name="표준 55 28" xfId="1046"/>
    <cellStyle name="표준 55 29" xfId="1047"/>
    <cellStyle name="표준 55 3" xfId="1048"/>
    <cellStyle name="표준 55 30" xfId="1049"/>
    <cellStyle name="표준 55 31" xfId="1050"/>
    <cellStyle name="표준 55 32" xfId="1051"/>
    <cellStyle name="표준 55 33" xfId="1052"/>
    <cellStyle name="표준 55 34" xfId="1053"/>
    <cellStyle name="표준 55 35" xfId="1054"/>
    <cellStyle name="표준 55 36" xfId="1055"/>
    <cellStyle name="표준 55 37" xfId="1056"/>
    <cellStyle name="표준 55 38" xfId="1057"/>
    <cellStyle name="표준 55 39" xfId="1058"/>
    <cellStyle name="표준 55 4" xfId="1059"/>
    <cellStyle name="표준 55 40" xfId="1060"/>
    <cellStyle name="표준 55 41" xfId="1061"/>
    <cellStyle name="표준 55 42" xfId="1062"/>
    <cellStyle name="표준 55 43" xfId="1063"/>
    <cellStyle name="표준 55 44" xfId="1064"/>
    <cellStyle name="표준 55 5" xfId="1065"/>
    <cellStyle name="표준 55 6" xfId="1066"/>
    <cellStyle name="표준 55 7" xfId="1067"/>
    <cellStyle name="표준 55 8" xfId="1068"/>
    <cellStyle name="표준 55 9" xfId="1069"/>
    <cellStyle name="표준 56" xfId="1070"/>
    <cellStyle name="표준 57" xfId="1071"/>
    <cellStyle name="표준 57 10" xfId="1072"/>
    <cellStyle name="표준 57 11" xfId="1073"/>
    <cellStyle name="표준 57 12" xfId="1074"/>
    <cellStyle name="표준 57 13" xfId="1075"/>
    <cellStyle name="표준 57 14" xfId="1076"/>
    <cellStyle name="표준 57 15" xfId="1077"/>
    <cellStyle name="표준 57 16" xfId="1078"/>
    <cellStyle name="표준 57 17" xfId="1079"/>
    <cellStyle name="표준 57 18" xfId="1080"/>
    <cellStyle name="표준 57 19" xfId="1081"/>
    <cellStyle name="표준 57 2" xfId="1082"/>
    <cellStyle name="표준 57 20" xfId="1083"/>
    <cellStyle name="표준 57 21" xfId="1084"/>
    <cellStyle name="표준 57 22" xfId="1085"/>
    <cellStyle name="표준 57 23" xfId="1086"/>
    <cellStyle name="표준 57 24" xfId="1087"/>
    <cellStyle name="표준 57 25" xfId="1088"/>
    <cellStyle name="표준 57 26" xfId="1089"/>
    <cellStyle name="표준 57 27" xfId="1090"/>
    <cellStyle name="표준 57 28" xfId="1091"/>
    <cellStyle name="표준 57 29" xfId="1092"/>
    <cellStyle name="표준 57 3" xfId="1093"/>
    <cellStyle name="표준 57 30" xfId="1094"/>
    <cellStyle name="표준 57 31" xfId="1095"/>
    <cellStyle name="표준 57 32" xfId="1096"/>
    <cellStyle name="표준 57 33" xfId="1097"/>
    <cellStyle name="표준 57 34" xfId="1098"/>
    <cellStyle name="표준 57 35" xfId="1099"/>
    <cellStyle name="표준 57 36" xfId="1100"/>
    <cellStyle name="표준 57 37" xfId="1101"/>
    <cellStyle name="표준 57 38" xfId="1102"/>
    <cellStyle name="표준 57 39" xfId="1103"/>
    <cellStyle name="표준 57 4" xfId="1104"/>
    <cellStyle name="표준 57 40" xfId="1105"/>
    <cellStyle name="표준 57 41" xfId="1106"/>
    <cellStyle name="표준 57 42" xfId="1107"/>
    <cellStyle name="표준 57 43" xfId="1108"/>
    <cellStyle name="표준 57 44" xfId="1109"/>
    <cellStyle name="표준 57 5" xfId="1110"/>
    <cellStyle name="표준 57 6" xfId="1111"/>
    <cellStyle name="표준 57 7" xfId="1112"/>
    <cellStyle name="표준 57 8" xfId="1113"/>
    <cellStyle name="표준 57 9" xfId="1114"/>
    <cellStyle name="표준 58" xfId="1115"/>
    <cellStyle name="표준 58 10" xfId="1116"/>
    <cellStyle name="표준 58 11" xfId="1117"/>
    <cellStyle name="표준 58 12" xfId="1118"/>
    <cellStyle name="표준 58 13" xfId="1119"/>
    <cellStyle name="표준 58 14" xfId="1120"/>
    <cellStyle name="표준 58 15" xfId="1121"/>
    <cellStyle name="표준 58 16" xfId="1122"/>
    <cellStyle name="표준 58 17" xfId="1123"/>
    <cellStyle name="표준 58 18" xfId="1124"/>
    <cellStyle name="표준 58 19" xfId="1125"/>
    <cellStyle name="표준 58 2" xfId="1126"/>
    <cellStyle name="표준 58 20" xfId="1127"/>
    <cellStyle name="표준 58 21" xfId="1128"/>
    <cellStyle name="표준 58 22" xfId="1129"/>
    <cellStyle name="표준 58 23" xfId="1130"/>
    <cellStyle name="표준 58 24" xfId="1131"/>
    <cellStyle name="표준 58 25" xfId="1132"/>
    <cellStyle name="표준 58 26" xfId="1133"/>
    <cellStyle name="표준 58 27" xfId="1134"/>
    <cellStyle name="표준 58 28" xfId="1135"/>
    <cellStyle name="표준 58 29" xfId="1136"/>
    <cellStyle name="표준 58 3" xfId="1137"/>
    <cellStyle name="표준 58 30" xfId="1138"/>
    <cellStyle name="표준 58 31" xfId="1139"/>
    <cellStyle name="표준 58 32" xfId="1140"/>
    <cellStyle name="표준 58 33" xfId="1141"/>
    <cellStyle name="표준 58 34" xfId="1142"/>
    <cellStyle name="표준 58 35" xfId="1143"/>
    <cellStyle name="표준 58 36" xfId="1144"/>
    <cellStyle name="표준 58 37" xfId="1145"/>
    <cellStyle name="표준 58 38" xfId="1146"/>
    <cellStyle name="표준 58 39" xfId="1147"/>
    <cellStyle name="표준 58 4" xfId="1148"/>
    <cellStyle name="표준 58 40" xfId="1149"/>
    <cellStyle name="표준 58 41" xfId="1150"/>
    <cellStyle name="표준 58 42" xfId="1151"/>
    <cellStyle name="표준 58 43" xfId="1152"/>
    <cellStyle name="표준 58 44" xfId="1153"/>
    <cellStyle name="표준 58 5" xfId="1154"/>
    <cellStyle name="표준 58 6" xfId="1155"/>
    <cellStyle name="표준 58 7" xfId="1156"/>
    <cellStyle name="표준 58 8" xfId="1157"/>
    <cellStyle name="표준 58 9" xfId="1158"/>
    <cellStyle name="표준 59" xfId="1159"/>
    <cellStyle name="표준 59 10" xfId="1160"/>
    <cellStyle name="표준 59 11" xfId="1161"/>
    <cellStyle name="표준 59 12" xfId="1162"/>
    <cellStyle name="표준 59 13" xfId="1163"/>
    <cellStyle name="표준 59 14" xfId="1164"/>
    <cellStyle name="표준 59 15" xfId="1165"/>
    <cellStyle name="표준 59 16" xfId="1166"/>
    <cellStyle name="표준 59 17" xfId="1167"/>
    <cellStyle name="표준 59 18" xfId="1168"/>
    <cellStyle name="표준 59 19" xfId="1169"/>
    <cellStyle name="표준 59 2" xfId="1170"/>
    <cellStyle name="표준 59 20" xfId="1171"/>
    <cellStyle name="표준 59 21" xfId="1172"/>
    <cellStyle name="표준 59 22" xfId="1173"/>
    <cellStyle name="표준 59 23" xfId="1174"/>
    <cellStyle name="표준 59 24" xfId="1175"/>
    <cellStyle name="표준 59 25" xfId="1176"/>
    <cellStyle name="표준 59 26" xfId="1177"/>
    <cellStyle name="표준 59 27" xfId="1178"/>
    <cellStyle name="표준 59 28" xfId="1179"/>
    <cellStyle name="표준 59 29" xfId="1180"/>
    <cellStyle name="표준 59 3" xfId="1181"/>
    <cellStyle name="표준 59 30" xfId="1182"/>
    <cellStyle name="표준 59 31" xfId="1183"/>
    <cellStyle name="표준 59 32" xfId="1184"/>
    <cellStyle name="표준 59 33" xfId="1185"/>
    <cellStyle name="표준 59 34" xfId="1186"/>
    <cellStyle name="표준 59 35" xfId="1187"/>
    <cellStyle name="표준 59 36" xfId="1188"/>
    <cellStyle name="표준 59 37" xfId="1189"/>
    <cellStyle name="표준 59 38" xfId="1190"/>
    <cellStyle name="표준 59 39" xfId="1191"/>
    <cellStyle name="표준 59 4" xfId="1192"/>
    <cellStyle name="표준 59 40" xfId="1193"/>
    <cellStyle name="표준 59 41" xfId="1194"/>
    <cellStyle name="표준 59 42" xfId="1195"/>
    <cellStyle name="표준 59 43" xfId="1196"/>
    <cellStyle name="표준 59 44" xfId="1197"/>
    <cellStyle name="표준 59 5" xfId="1198"/>
    <cellStyle name="표준 59 6" xfId="1199"/>
    <cellStyle name="표준 59 7" xfId="1200"/>
    <cellStyle name="표준 59 8" xfId="1201"/>
    <cellStyle name="표준 59 9" xfId="1202"/>
    <cellStyle name="표준 6" xfId="1203"/>
    <cellStyle name="표준 60" xfId="1204"/>
    <cellStyle name="표준 60 10" xfId="1205"/>
    <cellStyle name="표준 60 11" xfId="1206"/>
    <cellStyle name="표준 60 12" xfId="1207"/>
    <cellStyle name="표준 60 13" xfId="1208"/>
    <cellStyle name="표준 60 14" xfId="1209"/>
    <cellStyle name="표준 60 15" xfId="1210"/>
    <cellStyle name="표준 60 16" xfId="1211"/>
    <cellStyle name="표준 60 17" xfId="1212"/>
    <cellStyle name="표준 60 18" xfId="1213"/>
    <cellStyle name="표준 60 19" xfId="1214"/>
    <cellStyle name="표준 60 2" xfId="1215"/>
    <cellStyle name="표준 60 20" xfId="1216"/>
    <cellStyle name="표준 60 21" xfId="1217"/>
    <cellStyle name="표준 60 22" xfId="1218"/>
    <cellStyle name="표준 60 23" xfId="1219"/>
    <cellStyle name="표준 60 24" xfId="1220"/>
    <cellStyle name="표준 60 25" xfId="1221"/>
    <cellStyle name="표준 60 26" xfId="1222"/>
    <cellStyle name="표준 60 27" xfId="1223"/>
    <cellStyle name="표준 60 28" xfId="1224"/>
    <cellStyle name="표준 60 29" xfId="1225"/>
    <cellStyle name="표준 60 3" xfId="1226"/>
    <cellStyle name="표준 60 30" xfId="1227"/>
    <cellStyle name="표준 60 31" xfId="1228"/>
    <cellStyle name="표준 60 32" xfId="1229"/>
    <cellStyle name="표준 60 33" xfId="1230"/>
    <cellStyle name="표준 60 34" xfId="1231"/>
    <cellStyle name="표준 60 35" xfId="1232"/>
    <cellStyle name="표준 60 36" xfId="1233"/>
    <cellStyle name="표준 60 37" xfId="1234"/>
    <cellStyle name="표준 60 38" xfId="1235"/>
    <cellStyle name="표준 60 39" xfId="1236"/>
    <cellStyle name="표준 60 4" xfId="1237"/>
    <cellStyle name="표준 60 40" xfId="1238"/>
    <cellStyle name="표준 60 41" xfId="1239"/>
    <cellStyle name="표준 60 42" xfId="1240"/>
    <cellStyle name="표준 60 43" xfId="1241"/>
    <cellStyle name="표준 60 44" xfId="1242"/>
    <cellStyle name="표준 60 5" xfId="1243"/>
    <cellStyle name="표준 60 6" xfId="1244"/>
    <cellStyle name="표준 60 7" xfId="1245"/>
    <cellStyle name="표준 60 8" xfId="1246"/>
    <cellStyle name="표준 60 9" xfId="1247"/>
    <cellStyle name="표준 61" xfId="1248"/>
    <cellStyle name="표준 61 10" xfId="1249"/>
    <cellStyle name="표준 61 11" xfId="1250"/>
    <cellStyle name="표준 61 12" xfId="1251"/>
    <cellStyle name="표준 61 13" xfId="1252"/>
    <cellStyle name="표준 61 14" xfId="1253"/>
    <cellStyle name="표준 61 15" xfId="1254"/>
    <cellStyle name="표준 61 16" xfId="1255"/>
    <cellStyle name="표준 61 17" xfId="1256"/>
    <cellStyle name="표준 61 18" xfId="1257"/>
    <cellStyle name="표준 61 19" xfId="1258"/>
    <cellStyle name="표준 61 2" xfId="1259"/>
    <cellStyle name="표준 61 20" xfId="1260"/>
    <cellStyle name="표준 61 21" xfId="1261"/>
    <cellStyle name="표준 61 22" xfId="1262"/>
    <cellStyle name="표준 61 23" xfId="1263"/>
    <cellStyle name="표준 61 24" xfId="1264"/>
    <cellStyle name="표준 61 25" xfId="1265"/>
    <cellStyle name="표준 61 26" xfId="1266"/>
    <cellStyle name="표준 61 27" xfId="1267"/>
    <cellStyle name="표준 61 28" xfId="1268"/>
    <cellStyle name="표준 61 29" xfId="1269"/>
    <cellStyle name="표준 61 3" xfId="1270"/>
    <cellStyle name="표준 61 30" xfId="1271"/>
    <cellStyle name="표준 61 31" xfId="1272"/>
    <cellStyle name="표준 61 32" xfId="1273"/>
    <cellStyle name="표준 61 33" xfId="1274"/>
    <cellStyle name="표준 61 34" xfId="1275"/>
    <cellStyle name="표준 61 35" xfId="1276"/>
    <cellStyle name="표준 61 36" xfId="1277"/>
    <cellStyle name="표준 61 37" xfId="1278"/>
    <cellStyle name="표준 61 38" xfId="1279"/>
    <cellStyle name="표준 61 39" xfId="1280"/>
    <cellStyle name="표준 61 4" xfId="1281"/>
    <cellStyle name="표준 61 40" xfId="1282"/>
    <cellStyle name="표준 61 41" xfId="1283"/>
    <cellStyle name="표준 61 42" xfId="1284"/>
    <cellStyle name="표준 61 43" xfId="1285"/>
    <cellStyle name="표준 61 44" xfId="1286"/>
    <cellStyle name="표준 61 5" xfId="1287"/>
    <cellStyle name="표준 61 6" xfId="1288"/>
    <cellStyle name="표준 61 7" xfId="1289"/>
    <cellStyle name="표준 61 8" xfId="1290"/>
    <cellStyle name="표준 61 9" xfId="1291"/>
    <cellStyle name="표준 62" xfId="1292"/>
    <cellStyle name="표준 62 2" xfId="1293"/>
    <cellStyle name="표준 63" xfId="1294"/>
    <cellStyle name="표준 64" xfId="1295"/>
    <cellStyle name="표준 64 10" xfId="1296"/>
    <cellStyle name="표준 64 11" xfId="1297"/>
    <cellStyle name="표준 64 12" xfId="1298"/>
    <cellStyle name="표준 64 13" xfId="1299"/>
    <cellStyle name="표준 64 14" xfId="1300"/>
    <cellStyle name="표준 64 15" xfId="1301"/>
    <cellStyle name="표준 64 16" xfId="1302"/>
    <cellStyle name="표준 64 17" xfId="1303"/>
    <cellStyle name="표준 64 18" xfId="1304"/>
    <cellStyle name="표준 64 19" xfId="1305"/>
    <cellStyle name="표준 64 2" xfId="1306"/>
    <cellStyle name="표준 64 20" xfId="1307"/>
    <cellStyle name="표준 64 21" xfId="1308"/>
    <cellStyle name="표준 64 22" xfId="1309"/>
    <cellStyle name="표준 64 23" xfId="1310"/>
    <cellStyle name="표준 64 24" xfId="1311"/>
    <cellStyle name="표준 64 25" xfId="1312"/>
    <cellStyle name="표준 64 26" xfId="1313"/>
    <cellStyle name="표준 64 27" xfId="1314"/>
    <cellStyle name="표준 64 28" xfId="1315"/>
    <cellStyle name="표준 64 29" xfId="1316"/>
    <cellStyle name="표준 64 3" xfId="1317"/>
    <cellStyle name="표준 64 30" xfId="1318"/>
    <cellStyle name="표준 64 31" xfId="1319"/>
    <cellStyle name="표준 64 32" xfId="1320"/>
    <cellStyle name="표준 64 33" xfId="1321"/>
    <cellStyle name="표준 64 34" xfId="1322"/>
    <cellStyle name="표준 64 35" xfId="1323"/>
    <cellStyle name="표준 64 36" xfId="1324"/>
    <cellStyle name="표준 64 37" xfId="1325"/>
    <cellStyle name="표준 64 38" xfId="1326"/>
    <cellStyle name="표준 64 39" xfId="1327"/>
    <cellStyle name="표준 64 4" xfId="1328"/>
    <cellStyle name="표준 64 40" xfId="1329"/>
    <cellStyle name="표준 64 41" xfId="1330"/>
    <cellStyle name="표준 64 42" xfId="1331"/>
    <cellStyle name="표준 64 43" xfId="1332"/>
    <cellStyle name="표준 64 44" xfId="1333"/>
    <cellStyle name="표준 64 5" xfId="1334"/>
    <cellStyle name="표준 64 6" xfId="1335"/>
    <cellStyle name="표준 64 7" xfId="1336"/>
    <cellStyle name="표준 64 8" xfId="1337"/>
    <cellStyle name="표준 64 9" xfId="1338"/>
    <cellStyle name="표준 65" xfId="1339"/>
    <cellStyle name="표준 65 10" xfId="1340"/>
    <cellStyle name="표준 65 11" xfId="1341"/>
    <cellStyle name="표준 65 12" xfId="1342"/>
    <cellStyle name="표준 65 13" xfId="1343"/>
    <cellStyle name="표준 65 14" xfId="1344"/>
    <cellStyle name="표준 65 15" xfId="1345"/>
    <cellStyle name="표준 65 16" xfId="1346"/>
    <cellStyle name="표준 65 17" xfId="1347"/>
    <cellStyle name="표준 65 18" xfId="1348"/>
    <cellStyle name="표준 65 19" xfId="1349"/>
    <cellStyle name="표준 65 2" xfId="1350"/>
    <cellStyle name="표준 65 20" xfId="1351"/>
    <cellStyle name="표준 65 21" xfId="1352"/>
    <cellStyle name="표준 65 22" xfId="1353"/>
    <cellStyle name="표준 65 23" xfId="1354"/>
    <cellStyle name="표준 65 24" xfId="1355"/>
    <cellStyle name="표준 65 25" xfId="1356"/>
    <cellStyle name="표준 65 26" xfId="1357"/>
    <cellStyle name="표준 65 27" xfId="1358"/>
    <cellStyle name="표준 65 28" xfId="1359"/>
    <cellStyle name="표준 65 29" xfId="1360"/>
    <cellStyle name="표준 65 3" xfId="1361"/>
    <cellStyle name="표준 65 30" xfId="1362"/>
    <cellStyle name="표준 65 31" xfId="1363"/>
    <cellStyle name="표준 65 32" xfId="1364"/>
    <cellStyle name="표준 65 33" xfId="1365"/>
    <cellStyle name="표준 65 34" xfId="1366"/>
    <cellStyle name="표준 65 35" xfId="1367"/>
    <cellStyle name="표준 65 36" xfId="1368"/>
    <cellStyle name="표준 65 37" xfId="1369"/>
    <cellStyle name="표준 65 38" xfId="1370"/>
    <cellStyle name="표준 65 39" xfId="1371"/>
    <cellStyle name="표준 65 4" xfId="1372"/>
    <cellStyle name="표준 65 40" xfId="1373"/>
    <cellStyle name="표준 65 41" xfId="1374"/>
    <cellStyle name="표준 65 42" xfId="1375"/>
    <cellStyle name="표준 65 43" xfId="1376"/>
    <cellStyle name="표준 65 44" xfId="1377"/>
    <cellStyle name="표준 65 5" xfId="1378"/>
    <cellStyle name="표준 65 6" xfId="1379"/>
    <cellStyle name="표준 65 7" xfId="1380"/>
    <cellStyle name="표준 65 8" xfId="1381"/>
    <cellStyle name="표준 65 9" xfId="1382"/>
    <cellStyle name="표준 66" xfId="1383"/>
    <cellStyle name="표준 67" xfId="1384"/>
    <cellStyle name="표준 67 10" xfId="1385"/>
    <cellStyle name="표준 67 11" xfId="1386"/>
    <cellStyle name="표준 67 12" xfId="1387"/>
    <cellStyle name="표준 67 13" xfId="1388"/>
    <cellStyle name="표준 67 14" xfId="1389"/>
    <cellStyle name="표준 67 15" xfId="1390"/>
    <cellStyle name="표준 67 16" xfId="1391"/>
    <cellStyle name="표준 67 17" xfId="1392"/>
    <cellStyle name="표준 67 18" xfId="1393"/>
    <cellStyle name="표준 67 19" xfId="1394"/>
    <cellStyle name="표준 67 2" xfId="1395"/>
    <cellStyle name="표준 67 20" xfId="1396"/>
    <cellStyle name="표준 67 21" xfId="1397"/>
    <cellStyle name="표준 67 22" xfId="1398"/>
    <cellStyle name="표준 67 23" xfId="1399"/>
    <cellStyle name="표준 67 24" xfId="1400"/>
    <cellStyle name="표준 67 25" xfId="1401"/>
    <cellStyle name="표준 67 26" xfId="1402"/>
    <cellStyle name="표준 67 27" xfId="1403"/>
    <cellStyle name="표준 67 28" xfId="1404"/>
    <cellStyle name="표준 67 29" xfId="1405"/>
    <cellStyle name="표준 67 3" xfId="1406"/>
    <cellStyle name="표준 67 30" xfId="1407"/>
    <cellStyle name="표준 67 31" xfId="1408"/>
    <cellStyle name="표준 67 32" xfId="1409"/>
    <cellStyle name="표준 67 33" xfId="1410"/>
    <cellStyle name="표준 67 34" xfId="1411"/>
    <cellStyle name="표준 67 35" xfId="1412"/>
    <cellStyle name="표준 67 36" xfId="1413"/>
    <cellStyle name="표준 67 37" xfId="1414"/>
    <cellStyle name="표준 67 38" xfId="1415"/>
    <cellStyle name="표준 67 39" xfId="1416"/>
    <cellStyle name="표준 67 4" xfId="1417"/>
    <cellStyle name="표준 67 40" xfId="1418"/>
    <cellStyle name="표준 67 41" xfId="1419"/>
    <cellStyle name="표준 67 42" xfId="1420"/>
    <cellStyle name="표준 67 43" xfId="1421"/>
    <cellStyle name="표준 67 44" xfId="1422"/>
    <cellStyle name="표준 67 5" xfId="1423"/>
    <cellStyle name="표준 67 6" xfId="1424"/>
    <cellStyle name="표준 67 7" xfId="1425"/>
    <cellStyle name="표준 67 8" xfId="1426"/>
    <cellStyle name="표준 67 9" xfId="1427"/>
    <cellStyle name="표준 68" xfId="1428"/>
    <cellStyle name="표준 68 10" xfId="1429"/>
    <cellStyle name="표준 68 11" xfId="1430"/>
    <cellStyle name="표준 68 12" xfId="1431"/>
    <cellStyle name="표준 68 13" xfId="1432"/>
    <cellStyle name="표준 68 14" xfId="1433"/>
    <cellStyle name="표준 68 15" xfId="1434"/>
    <cellStyle name="표준 68 16" xfId="1435"/>
    <cellStyle name="표준 68 17" xfId="1436"/>
    <cellStyle name="표준 68 18" xfId="1437"/>
    <cellStyle name="표준 68 2" xfId="1438"/>
    <cellStyle name="표준 68 3" xfId="1439"/>
    <cellStyle name="표준 68 4" xfId="1440"/>
    <cellStyle name="표준 68 5" xfId="1441"/>
    <cellStyle name="표준 68 6" xfId="1442"/>
    <cellStyle name="표준 68 7" xfId="1443"/>
    <cellStyle name="표준 68 8" xfId="1444"/>
    <cellStyle name="표준 68 9" xfId="1445"/>
    <cellStyle name="표준 69" xfId="1446"/>
    <cellStyle name="표준 7" xfId="1447"/>
    <cellStyle name="표준 70" xfId="1448"/>
    <cellStyle name="표준 71" xfId="1449"/>
    <cellStyle name="표준 72" xfId="1450"/>
    <cellStyle name="표준 73" xfId="1451"/>
    <cellStyle name="표준 74" xfId="1452"/>
    <cellStyle name="표준 75" xfId="1453"/>
    <cellStyle name="표준 76" xfId="1454"/>
    <cellStyle name="표준 77" xfId="1455"/>
    <cellStyle name="표준 78" xfId="1456"/>
    <cellStyle name="표준 79" xfId="1457"/>
    <cellStyle name="표준 8" xfId="1458"/>
    <cellStyle name="표준 80" xfId="1459"/>
    <cellStyle name="표준 81" xfId="1460"/>
    <cellStyle name="표준 82" xfId="1461"/>
    <cellStyle name="표준 83" xfId="1462"/>
    <cellStyle name="표준 84" xfId="1463"/>
    <cellStyle name="표준 85" xfId="1464"/>
    <cellStyle name="표준 86" xfId="1465"/>
    <cellStyle name="표준 87" xfId="1466"/>
    <cellStyle name="표준 88" xfId="1467"/>
    <cellStyle name="표준 89" xfId="1468"/>
    <cellStyle name="표준 9" xfId="1469"/>
    <cellStyle name="표준 90" xfId="1470"/>
    <cellStyle name="표준 91" xfId="1471"/>
    <cellStyle name="표준 92" xfId="1472"/>
    <cellStyle name="표준 93" xfId="1473"/>
    <cellStyle name="표준 94" xfId="1474"/>
    <cellStyle name="표준 95" xfId="1475"/>
    <cellStyle name="표준 96" xfId="1476"/>
    <cellStyle name="표준 97" xfId="1477"/>
    <cellStyle name="표준 98" xfId="1478"/>
    <cellStyle name="표준 99" xfId="1479"/>
    <cellStyle name="Hyperlink" xfId="14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V123"/>
  <sheetViews>
    <sheetView tabSelected="1" zoomScaleSheetLayoutView="85" zoomScalePageLayoutView="0" workbookViewId="0" topLeftCell="A16">
      <selection activeCell="W30" sqref="W30"/>
    </sheetView>
  </sheetViews>
  <sheetFormatPr defaultColWidth="8.88671875" defaultRowHeight="13.5"/>
  <cols>
    <col min="1" max="5" width="0.78125" style="3" customWidth="1"/>
    <col min="6" max="6" width="16.77734375" style="3" customWidth="1"/>
    <col min="7" max="8" width="7.6640625" style="3" customWidth="1"/>
    <col min="9" max="9" width="7.6640625" style="3" bestFit="1" customWidth="1"/>
    <col min="10" max="10" width="6.10546875" style="3" bestFit="1" customWidth="1"/>
    <col min="11" max="11" width="1.4375" style="3" customWidth="1"/>
    <col min="12" max="16" width="0.78125" style="3" customWidth="1"/>
    <col min="17" max="17" width="25.77734375" style="29" customWidth="1"/>
    <col min="18" max="18" width="7.6640625" style="29" customWidth="1"/>
    <col min="19" max="19" width="7.6640625" style="30" customWidth="1"/>
    <col min="20" max="20" width="7.6640625" style="29" bestFit="1" customWidth="1"/>
    <col min="21" max="21" width="5.99609375" style="29" customWidth="1"/>
    <col min="22" max="16384" width="8.88671875" style="3" customWidth="1"/>
  </cols>
  <sheetData>
    <row r="1" spans="1:21" ht="18" customHeight="1">
      <c r="A1" s="85" t="s">
        <v>78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8" customHeight="1">
      <c r="A2" s="86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ht="18" customHeight="1">
      <c r="A3" s="87" t="s">
        <v>33</v>
      </c>
      <c r="B3" s="87"/>
      <c r="C3" s="87"/>
      <c r="D3" s="87"/>
      <c r="E3" s="87"/>
      <c r="F3" s="87"/>
      <c r="I3" s="4"/>
      <c r="J3" s="4"/>
      <c r="T3" s="88" t="s">
        <v>13</v>
      </c>
      <c r="U3" s="88"/>
    </row>
    <row r="4" spans="1:21" s="1" customFormat="1" ht="18" customHeight="1">
      <c r="A4" s="84" t="s">
        <v>0</v>
      </c>
      <c r="B4" s="84"/>
      <c r="C4" s="84"/>
      <c r="D4" s="84"/>
      <c r="E4" s="84"/>
      <c r="F4" s="84"/>
      <c r="G4" s="89" t="s">
        <v>76</v>
      </c>
      <c r="H4" s="89" t="s">
        <v>77</v>
      </c>
      <c r="I4" s="84" t="s">
        <v>4</v>
      </c>
      <c r="J4" s="84"/>
      <c r="L4" s="83" t="s">
        <v>0</v>
      </c>
      <c r="M4" s="83"/>
      <c r="N4" s="83"/>
      <c r="O4" s="83"/>
      <c r="P4" s="83"/>
      <c r="Q4" s="83"/>
      <c r="R4" s="91" t="s">
        <v>76</v>
      </c>
      <c r="S4" s="81" t="s">
        <v>77</v>
      </c>
      <c r="T4" s="83" t="s">
        <v>4</v>
      </c>
      <c r="U4" s="83"/>
    </row>
    <row r="5" spans="1:21" s="1" customFormat="1" ht="18" customHeight="1">
      <c r="A5" s="84" t="s">
        <v>1</v>
      </c>
      <c r="B5" s="84"/>
      <c r="C5" s="84" t="s">
        <v>2</v>
      </c>
      <c r="D5" s="84"/>
      <c r="E5" s="84" t="s">
        <v>3</v>
      </c>
      <c r="F5" s="84"/>
      <c r="G5" s="90"/>
      <c r="H5" s="90"/>
      <c r="I5" s="28" t="s">
        <v>36</v>
      </c>
      <c r="J5" s="28" t="s">
        <v>34</v>
      </c>
      <c r="L5" s="83" t="s">
        <v>1</v>
      </c>
      <c r="M5" s="83"/>
      <c r="N5" s="83" t="s">
        <v>2</v>
      </c>
      <c r="O5" s="83"/>
      <c r="P5" s="83" t="s">
        <v>3</v>
      </c>
      <c r="Q5" s="83"/>
      <c r="R5" s="92"/>
      <c r="S5" s="82"/>
      <c r="T5" s="31" t="s">
        <v>36</v>
      </c>
      <c r="U5" s="31" t="s">
        <v>34</v>
      </c>
    </row>
    <row r="6" spans="1:21" ht="18" customHeight="1">
      <c r="A6" s="75" t="s">
        <v>14</v>
      </c>
      <c r="B6" s="74"/>
      <c r="C6" s="75"/>
      <c r="D6" s="74"/>
      <c r="E6" s="75"/>
      <c r="F6" s="74"/>
      <c r="G6" s="5">
        <f>G7+G12+G17+G21+G27+G30+G24</f>
        <v>4556444</v>
      </c>
      <c r="H6" s="5">
        <f>H7+H12+H17+H21+H27+H30+H24</f>
        <v>4346413</v>
      </c>
      <c r="I6" s="2">
        <f>H6-G6</f>
        <v>-210031</v>
      </c>
      <c r="J6" s="6">
        <f>I6/G6*100</f>
        <v>-4.6095376131035515</v>
      </c>
      <c r="L6" s="68" t="s">
        <v>15</v>
      </c>
      <c r="M6" s="67"/>
      <c r="N6" s="68"/>
      <c r="O6" s="67"/>
      <c r="P6" s="68"/>
      <c r="Q6" s="67"/>
      <c r="R6" s="8">
        <f>R7+R34+R40+R118+R115+R121</f>
        <v>4556444</v>
      </c>
      <c r="S6" s="32">
        <f>S7+S34+S40+S118+S115+S121</f>
        <v>4346413</v>
      </c>
      <c r="T6" s="33">
        <f>S6-R6</f>
        <v>-210031</v>
      </c>
      <c r="U6" s="34">
        <f>T6/R6*100</f>
        <v>-4.6095376131035515</v>
      </c>
    </row>
    <row r="7" spans="1:21" ht="18" customHeight="1">
      <c r="A7" s="7"/>
      <c r="B7" s="74" t="s">
        <v>39</v>
      </c>
      <c r="C7" s="75"/>
      <c r="D7" s="74"/>
      <c r="E7" s="75"/>
      <c r="F7" s="74"/>
      <c r="G7" s="8">
        <f>G8</f>
        <v>2540872</v>
      </c>
      <c r="H7" s="5">
        <f>H8</f>
        <v>2332361</v>
      </c>
      <c r="I7" s="2">
        <f aca="true" t="shared" si="0" ref="I7:I34">H7-G7</f>
        <v>-208511</v>
      </c>
      <c r="J7" s="6">
        <f aca="true" t="shared" si="1" ref="J7:J34">I7/G7*100</f>
        <v>-8.206277215066324</v>
      </c>
      <c r="L7" s="35"/>
      <c r="M7" s="67" t="s">
        <v>16</v>
      </c>
      <c r="N7" s="68"/>
      <c r="O7" s="67"/>
      <c r="P7" s="68"/>
      <c r="Q7" s="67"/>
      <c r="R7" s="8">
        <f>R8+R18+R22</f>
        <v>383509</v>
      </c>
      <c r="S7" s="32">
        <f>S8+S18+S22</f>
        <v>379435</v>
      </c>
      <c r="T7" s="33">
        <f aca="true" t="shared" si="2" ref="T7:T91">S7-R7</f>
        <v>-4074</v>
      </c>
      <c r="U7" s="34">
        <f aca="true" t="shared" si="3" ref="U7:U70">T7/R7*100</f>
        <v>-1.0622958000985636</v>
      </c>
    </row>
    <row r="8" spans="1:21" ht="18" customHeight="1">
      <c r="A8" s="9"/>
      <c r="B8" s="10"/>
      <c r="C8" s="7"/>
      <c r="D8" s="74" t="s">
        <v>39</v>
      </c>
      <c r="E8" s="75"/>
      <c r="F8" s="74"/>
      <c r="G8" s="8">
        <v>2540872</v>
      </c>
      <c r="H8" s="5">
        <f>SUM(H9:H11)</f>
        <v>2332361</v>
      </c>
      <c r="I8" s="2">
        <f t="shared" si="0"/>
        <v>-208511</v>
      </c>
      <c r="J8" s="6">
        <f t="shared" si="1"/>
        <v>-8.206277215066324</v>
      </c>
      <c r="L8" s="36"/>
      <c r="M8" s="37"/>
      <c r="N8" s="35"/>
      <c r="O8" s="67" t="s">
        <v>17</v>
      </c>
      <c r="P8" s="68"/>
      <c r="Q8" s="67"/>
      <c r="R8" s="8">
        <v>328706</v>
      </c>
      <c r="S8" s="32">
        <f>SUM(S9:S17)</f>
        <v>327209</v>
      </c>
      <c r="T8" s="33">
        <f t="shared" si="2"/>
        <v>-1497</v>
      </c>
      <c r="U8" s="34">
        <f t="shared" si="3"/>
        <v>-0.4554221705718788</v>
      </c>
    </row>
    <row r="9" spans="1:21" ht="18" customHeight="1">
      <c r="A9" s="9"/>
      <c r="B9" s="10"/>
      <c r="C9" s="9"/>
      <c r="D9" s="10"/>
      <c r="E9" s="7"/>
      <c r="F9" s="26" t="s">
        <v>40</v>
      </c>
      <c r="G9" s="8">
        <v>13720</v>
      </c>
      <c r="H9" s="5">
        <v>13576</v>
      </c>
      <c r="I9" s="2">
        <f t="shared" si="0"/>
        <v>-144</v>
      </c>
      <c r="J9" s="6">
        <f t="shared" si="1"/>
        <v>-1.0495626822157436</v>
      </c>
      <c r="L9" s="36"/>
      <c r="M9" s="37"/>
      <c r="N9" s="36"/>
      <c r="O9" s="37"/>
      <c r="P9" s="35"/>
      <c r="Q9" s="38" t="s">
        <v>18</v>
      </c>
      <c r="R9" s="8">
        <v>217469</v>
      </c>
      <c r="S9" s="32">
        <v>217469</v>
      </c>
      <c r="T9" s="33">
        <f t="shared" si="2"/>
        <v>0</v>
      </c>
      <c r="U9" s="34">
        <f t="shared" si="3"/>
        <v>0</v>
      </c>
    </row>
    <row r="10" spans="1:21" ht="18" customHeight="1">
      <c r="A10" s="9"/>
      <c r="B10" s="10"/>
      <c r="C10" s="9"/>
      <c r="D10" s="10"/>
      <c r="E10" s="7" t="s">
        <v>35</v>
      </c>
      <c r="F10" s="24" t="s">
        <v>55</v>
      </c>
      <c r="G10" s="11">
        <v>136</v>
      </c>
      <c r="H10" s="39">
        <v>136</v>
      </c>
      <c r="I10" s="2">
        <f t="shared" si="0"/>
        <v>0</v>
      </c>
      <c r="J10" s="6">
        <f t="shared" si="1"/>
        <v>0</v>
      </c>
      <c r="L10" s="36"/>
      <c r="M10" s="37"/>
      <c r="N10" s="36"/>
      <c r="O10" s="37"/>
      <c r="P10" s="35"/>
      <c r="Q10" s="38" t="s">
        <v>19</v>
      </c>
      <c r="R10" s="8">
        <v>54781</v>
      </c>
      <c r="S10" s="32">
        <v>53697</v>
      </c>
      <c r="T10" s="33">
        <f t="shared" si="2"/>
        <v>-1084</v>
      </c>
      <c r="U10" s="34">
        <f t="shared" si="3"/>
        <v>-1.9787882660046368</v>
      </c>
    </row>
    <row r="11" spans="1:21" ht="18" customHeight="1">
      <c r="A11" s="9"/>
      <c r="B11" s="10"/>
      <c r="C11" s="9"/>
      <c r="D11" s="10"/>
      <c r="E11" s="12" t="s">
        <v>35</v>
      </c>
      <c r="F11" s="25" t="s">
        <v>56</v>
      </c>
      <c r="G11" s="14">
        <v>2527016</v>
      </c>
      <c r="H11" s="40">
        <v>2318649</v>
      </c>
      <c r="I11" s="2">
        <f t="shared" si="0"/>
        <v>-208367</v>
      </c>
      <c r="J11" s="6">
        <f t="shared" si="1"/>
        <v>-8.245575018124143</v>
      </c>
      <c r="L11" s="36"/>
      <c r="M11" s="37"/>
      <c r="N11" s="36"/>
      <c r="O11" s="37"/>
      <c r="P11" s="35"/>
      <c r="Q11" s="38" t="s">
        <v>80</v>
      </c>
      <c r="R11" s="8">
        <v>2560</v>
      </c>
      <c r="S11" s="32">
        <v>2560</v>
      </c>
      <c r="T11" s="33">
        <f t="shared" si="2"/>
        <v>0</v>
      </c>
      <c r="U11" s="34">
        <f t="shared" si="3"/>
        <v>0</v>
      </c>
    </row>
    <row r="12" spans="1:21" ht="18" customHeight="1">
      <c r="A12" s="7"/>
      <c r="B12" s="74" t="s">
        <v>24</v>
      </c>
      <c r="C12" s="75"/>
      <c r="D12" s="74"/>
      <c r="E12" s="75"/>
      <c r="F12" s="74"/>
      <c r="G12" s="8">
        <f>G13</f>
        <v>1785531</v>
      </c>
      <c r="H12" s="5">
        <f>H13</f>
        <v>1784447</v>
      </c>
      <c r="I12" s="2">
        <f t="shared" si="0"/>
        <v>-1084</v>
      </c>
      <c r="J12" s="6">
        <f t="shared" si="1"/>
        <v>-0.060710231298140446</v>
      </c>
      <c r="L12" s="36"/>
      <c r="M12" s="37"/>
      <c r="N12" s="36"/>
      <c r="O12" s="37"/>
      <c r="P12" s="35"/>
      <c r="Q12" s="38" t="s">
        <v>20</v>
      </c>
      <c r="R12" s="8">
        <v>22581</v>
      </c>
      <c r="S12" s="32">
        <v>22581</v>
      </c>
      <c r="T12" s="33">
        <f t="shared" si="2"/>
        <v>0</v>
      </c>
      <c r="U12" s="34">
        <f t="shared" si="3"/>
        <v>0</v>
      </c>
    </row>
    <row r="13" spans="1:21" ht="18" customHeight="1">
      <c r="A13" s="9"/>
      <c r="B13" s="10"/>
      <c r="C13" s="7"/>
      <c r="D13" s="74" t="s">
        <v>24</v>
      </c>
      <c r="E13" s="75"/>
      <c r="F13" s="74"/>
      <c r="G13" s="8">
        <f>SUM(G14:G16)</f>
        <v>1785531</v>
      </c>
      <c r="H13" s="5">
        <f>SUM(H14:H16)</f>
        <v>1784447</v>
      </c>
      <c r="I13" s="2">
        <f t="shared" si="0"/>
        <v>-1084</v>
      </c>
      <c r="J13" s="6">
        <f t="shared" si="1"/>
        <v>-0.060710231298140446</v>
      </c>
      <c r="L13" s="36"/>
      <c r="M13" s="37"/>
      <c r="N13" s="36"/>
      <c r="O13" s="37"/>
      <c r="P13" s="35"/>
      <c r="Q13" s="38" t="s">
        <v>81</v>
      </c>
      <c r="R13" s="11">
        <v>99</v>
      </c>
      <c r="S13" s="32">
        <v>99</v>
      </c>
      <c r="T13" s="33">
        <f t="shared" si="2"/>
        <v>0</v>
      </c>
      <c r="U13" s="34">
        <f t="shared" si="3"/>
        <v>0</v>
      </c>
    </row>
    <row r="14" spans="1:21" ht="18" customHeight="1">
      <c r="A14" s="9"/>
      <c r="B14" s="10"/>
      <c r="C14" s="9"/>
      <c r="D14" s="10"/>
      <c r="E14" s="7"/>
      <c r="F14" s="26" t="s">
        <v>57</v>
      </c>
      <c r="G14" s="8">
        <v>1040508</v>
      </c>
      <c r="H14" s="5">
        <v>1040508</v>
      </c>
      <c r="I14" s="2">
        <f t="shared" si="0"/>
        <v>0</v>
      </c>
      <c r="J14" s="6">
        <f t="shared" si="1"/>
        <v>0</v>
      </c>
      <c r="L14" s="36"/>
      <c r="M14" s="37"/>
      <c r="N14" s="36"/>
      <c r="O14" s="37"/>
      <c r="P14" s="35"/>
      <c r="Q14" s="38" t="s">
        <v>21</v>
      </c>
      <c r="R14" s="8">
        <v>23840</v>
      </c>
      <c r="S14" s="32">
        <v>23840</v>
      </c>
      <c r="T14" s="33">
        <f t="shared" si="2"/>
        <v>0</v>
      </c>
      <c r="U14" s="34">
        <f t="shared" si="3"/>
        <v>0</v>
      </c>
    </row>
    <row r="15" spans="1:21" ht="18" customHeight="1">
      <c r="A15" s="9"/>
      <c r="B15" s="10"/>
      <c r="C15" s="9"/>
      <c r="D15" s="10"/>
      <c r="E15" s="7"/>
      <c r="F15" s="26" t="s">
        <v>58</v>
      </c>
      <c r="G15" s="8">
        <v>426663</v>
      </c>
      <c r="H15" s="5">
        <v>425579</v>
      </c>
      <c r="I15" s="2">
        <f t="shared" si="0"/>
        <v>-1084</v>
      </c>
      <c r="J15" s="6">
        <f t="shared" si="1"/>
        <v>-0.2540646833683727</v>
      </c>
      <c r="L15" s="36"/>
      <c r="M15" s="37"/>
      <c r="N15" s="36"/>
      <c r="O15" s="37"/>
      <c r="P15" s="35"/>
      <c r="Q15" s="38" t="s">
        <v>82</v>
      </c>
      <c r="R15" s="11">
        <v>300</v>
      </c>
      <c r="S15" s="32">
        <v>0</v>
      </c>
      <c r="T15" s="33">
        <f t="shared" si="2"/>
        <v>-300</v>
      </c>
      <c r="U15" s="34">
        <f t="shared" si="3"/>
        <v>-100</v>
      </c>
    </row>
    <row r="16" spans="1:21" ht="18" customHeight="1">
      <c r="A16" s="9"/>
      <c r="B16" s="10"/>
      <c r="C16" s="9"/>
      <c r="D16" s="10"/>
      <c r="E16" s="12"/>
      <c r="F16" s="13" t="s">
        <v>59</v>
      </c>
      <c r="G16" s="14">
        <v>318360</v>
      </c>
      <c r="H16" s="40">
        <v>318360</v>
      </c>
      <c r="I16" s="2">
        <f t="shared" si="0"/>
        <v>0</v>
      </c>
      <c r="J16" s="6">
        <f t="shared" si="1"/>
        <v>0</v>
      </c>
      <c r="L16" s="36"/>
      <c r="M16" s="37"/>
      <c r="N16" s="36"/>
      <c r="O16" s="37"/>
      <c r="P16" s="41"/>
      <c r="Q16" s="42" t="s">
        <v>22</v>
      </c>
      <c r="R16" s="8">
        <v>3906</v>
      </c>
      <c r="S16" s="43">
        <v>3906</v>
      </c>
      <c r="T16" s="33">
        <f t="shared" si="2"/>
        <v>0</v>
      </c>
      <c r="U16" s="34">
        <f t="shared" si="3"/>
        <v>0</v>
      </c>
    </row>
    <row r="17" spans="1:22" ht="18" customHeight="1">
      <c r="A17" s="7" t="s">
        <v>35</v>
      </c>
      <c r="B17" s="74" t="s">
        <v>41</v>
      </c>
      <c r="C17" s="75"/>
      <c r="D17" s="74"/>
      <c r="E17" s="75"/>
      <c r="F17" s="74"/>
      <c r="G17" s="8">
        <f>G18</f>
        <v>21100</v>
      </c>
      <c r="H17" s="5">
        <f>H18</f>
        <v>21092</v>
      </c>
      <c r="I17" s="2">
        <f t="shared" si="0"/>
        <v>-8</v>
      </c>
      <c r="J17" s="6">
        <f t="shared" si="1"/>
        <v>-0.03791469194312796</v>
      </c>
      <c r="L17" s="36"/>
      <c r="M17" s="37"/>
      <c r="N17" s="36"/>
      <c r="O17" s="37"/>
      <c r="P17" s="41"/>
      <c r="Q17" s="42" t="s">
        <v>83</v>
      </c>
      <c r="R17" s="14">
        <v>3170</v>
      </c>
      <c r="S17" s="43">
        <v>3057</v>
      </c>
      <c r="T17" s="33">
        <f t="shared" si="2"/>
        <v>-113</v>
      </c>
      <c r="U17" s="34">
        <f t="shared" si="3"/>
        <v>-3.564668769716088</v>
      </c>
      <c r="V17" s="44"/>
    </row>
    <row r="18" spans="1:22" ht="18" customHeight="1">
      <c r="A18" s="9"/>
      <c r="B18" s="10"/>
      <c r="C18" s="7" t="s">
        <v>35</v>
      </c>
      <c r="D18" s="74" t="s">
        <v>41</v>
      </c>
      <c r="E18" s="75"/>
      <c r="F18" s="74"/>
      <c r="G18" s="8">
        <f>SUM(G19:G20)</f>
        <v>21100</v>
      </c>
      <c r="H18" s="5">
        <f>SUM(H19:H20)</f>
        <v>21092</v>
      </c>
      <c r="I18" s="2">
        <f t="shared" si="0"/>
        <v>-8</v>
      </c>
      <c r="J18" s="6">
        <f t="shared" si="1"/>
        <v>-0.03791469194312796</v>
      </c>
      <c r="L18" s="36"/>
      <c r="M18" s="37"/>
      <c r="N18" s="35"/>
      <c r="O18" s="67" t="s">
        <v>23</v>
      </c>
      <c r="P18" s="68"/>
      <c r="Q18" s="67"/>
      <c r="R18" s="8">
        <v>14404</v>
      </c>
      <c r="S18" s="32">
        <f>SUM(S19:S21)</f>
        <v>14194</v>
      </c>
      <c r="T18" s="33">
        <f t="shared" si="2"/>
        <v>-210</v>
      </c>
      <c r="U18" s="34">
        <f t="shared" si="3"/>
        <v>-1.4579283532352125</v>
      </c>
      <c r="V18" s="44"/>
    </row>
    <row r="19" spans="1:22" ht="18" customHeight="1">
      <c r="A19" s="9"/>
      <c r="B19" s="10"/>
      <c r="C19" s="9"/>
      <c r="D19" s="10"/>
      <c r="E19" s="7" t="s">
        <v>35</v>
      </c>
      <c r="F19" s="26" t="s">
        <v>60</v>
      </c>
      <c r="G19" s="8">
        <v>16100</v>
      </c>
      <c r="H19" s="5">
        <v>16100</v>
      </c>
      <c r="I19" s="2">
        <f t="shared" si="0"/>
        <v>0</v>
      </c>
      <c r="J19" s="6">
        <f t="shared" si="1"/>
        <v>0</v>
      </c>
      <c r="L19" s="36"/>
      <c r="M19" s="37"/>
      <c r="N19" s="36"/>
      <c r="O19" s="37"/>
      <c r="P19" s="35"/>
      <c r="Q19" s="38" t="s">
        <v>8</v>
      </c>
      <c r="R19" s="8">
        <v>2927</v>
      </c>
      <c r="S19" s="32">
        <v>2927</v>
      </c>
      <c r="T19" s="33">
        <f t="shared" si="2"/>
        <v>0</v>
      </c>
      <c r="U19" s="34">
        <f t="shared" si="3"/>
        <v>0</v>
      </c>
      <c r="V19" s="44"/>
    </row>
    <row r="20" spans="1:22" ht="18" customHeight="1">
      <c r="A20" s="9"/>
      <c r="B20" s="10"/>
      <c r="C20" s="9"/>
      <c r="D20" s="10"/>
      <c r="E20" s="12" t="s">
        <v>35</v>
      </c>
      <c r="F20" s="13" t="s">
        <v>42</v>
      </c>
      <c r="G20" s="14">
        <v>5000</v>
      </c>
      <c r="H20" s="40">
        <v>4992</v>
      </c>
      <c r="I20" s="2">
        <f t="shared" si="0"/>
        <v>-8</v>
      </c>
      <c r="J20" s="6">
        <f t="shared" si="1"/>
        <v>-0.16</v>
      </c>
      <c r="L20" s="36"/>
      <c r="M20" s="37"/>
      <c r="N20" s="36"/>
      <c r="O20" s="37"/>
      <c r="P20" s="35"/>
      <c r="Q20" s="38" t="s">
        <v>84</v>
      </c>
      <c r="R20" s="8">
        <v>9500</v>
      </c>
      <c r="S20" s="32">
        <v>9290</v>
      </c>
      <c r="T20" s="33">
        <f t="shared" si="2"/>
        <v>-210</v>
      </c>
      <c r="U20" s="34">
        <f t="shared" si="3"/>
        <v>-2.2105263157894735</v>
      </c>
      <c r="V20" s="44"/>
    </row>
    <row r="21" spans="1:22" ht="18" customHeight="1">
      <c r="A21" s="7" t="s">
        <v>35</v>
      </c>
      <c r="B21" s="74" t="s">
        <v>31</v>
      </c>
      <c r="C21" s="75"/>
      <c r="D21" s="74"/>
      <c r="E21" s="75"/>
      <c r="F21" s="74"/>
      <c r="G21" s="8">
        <f>G22</f>
        <v>10000</v>
      </c>
      <c r="H21" s="8">
        <f>H22</f>
        <v>10000</v>
      </c>
      <c r="I21" s="2">
        <f t="shared" si="0"/>
        <v>0</v>
      </c>
      <c r="J21" s="6">
        <f t="shared" si="1"/>
        <v>0</v>
      </c>
      <c r="L21" s="36"/>
      <c r="M21" s="37"/>
      <c r="N21" s="36"/>
      <c r="O21" s="37"/>
      <c r="P21" s="41"/>
      <c r="Q21" s="42" t="s">
        <v>32</v>
      </c>
      <c r="R21" s="14">
        <v>1977</v>
      </c>
      <c r="S21" s="43">
        <v>1977</v>
      </c>
      <c r="T21" s="33">
        <f t="shared" si="2"/>
        <v>0</v>
      </c>
      <c r="U21" s="34">
        <f t="shared" si="3"/>
        <v>0</v>
      </c>
      <c r="V21" s="44"/>
    </row>
    <row r="22" spans="1:22" ht="18" customHeight="1">
      <c r="A22" s="9"/>
      <c r="B22" s="10"/>
      <c r="C22" s="7" t="s">
        <v>35</v>
      </c>
      <c r="D22" s="74" t="s">
        <v>31</v>
      </c>
      <c r="E22" s="75"/>
      <c r="F22" s="74"/>
      <c r="G22" s="8">
        <v>10000</v>
      </c>
      <c r="H22" s="5">
        <v>10000</v>
      </c>
      <c r="I22" s="2">
        <f t="shared" si="0"/>
        <v>0</v>
      </c>
      <c r="J22" s="6">
        <f t="shared" si="1"/>
        <v>0</v>
      </c>
      <c r="L22" s="36"/>
      <c r="M22" s="37"/>
      <c r="N22" s="35"/>
      <c r="O22" s="67" t="s">
        <v>25</v>
      </c>
      <c r="P22" s="68"/>
      <c r="Q22" s="67"/>
      <c r="R22" s="8">
        <v>40399</v>
      </c>
      <c r="S22" s="32">
        <f>SUM(S23:S33)</f>
        <v>38032</v>
      </c>
      <c r="T22" s="33">
        <f t="shared" si="2"/>
        <v>-2367</v>
      </c>
      <c r="U22" s="34">
        <f t="shared" si="3"/>
        <v>-5.859055917225674</v>
      </c>
      <c r="V22" s="44"/>
    </row>
    <row r="23" spans="1:22" ht="18" customHeight="1">
      <c r="A23" s="15"/>
      <c r="B23" s="16"/>
      <c r="C23" s="15"/>
      <c r="D23" s="16"/>
      <c r="E23" s="7" t="s">
        <v>35</v>
      </c>
      <c r="F23" s="26" t="s">
        <v>61</v>
      </c>
      <c r="G23" s="14">
        <v>10000</v>
      </c>
      <c r="H23" s="40">
        <v>10000</v>
      </c>
      <c r="I23" s="2">
        <f t="shared" si="0"/>
        <v>0</v>
      </c>
      <c r="J23" s="6">
        <f t="shared" si="1"/>
        <v>0</v>
      </c>
      <c r="L23" s="36"/>
      <c r="M23" s="37"/>
      <c r="N23" s="36"/>
      <c r="O23" s="37"/>
      <c r="P23" s="35"/>
      <c r="Q23" s="38" t="s">
        <v>5</v>
      </c>
      <c r="R23" s="8">
        <v>1521</v>
      </c>
      <c r="S23" s="32">
        <v>1521</v>
      </c>
      <c r="T23" s="33">
        <f t="shared" si="2"/>
        <v>0</v>
      </c>
      <c r="U23" s="34">
        <f t="shared" si="3"/>
        <v>0</v>
      </c>
      <c r="V23" s="44"/>
    </row>
    <row r="24" spans="1:21" ht="18" customHeight="1">
      <c r="A24" s="76" t="s">
        <v>79</v>
      </c>
      <c r="B24" s="77"/>
      <c r="C24" s="77"/>
      <c r="D24" s="77"/>
      <c r="E24" s="77"/>
      <c r="F24" s="78"/>
      <c r="G24" s="8">
        <f>G25</f>
        <v>40000</v>
      </c>
      <c r="H24" s="8">
        <f>H25</f>
        <v>40000</v>
      </c>
      <c r="I24" s="2">
        <f t="shared" si="0"/>
        <v>0</v>
      </c>
      <c r="J24" s="6">
        <f t="shared" si="1"/>
        <v>0</v>
      </c>
      <c r="K24" s="45"/>
      <c r="L24" s="36"/>
      <c r="M24" s="37"/>
      <c r="N24" s="36"/>
      <c r="O24" s="37"/>
      <c r="P24" s="35"/>
      <c r="Q24" s="38" t="s">
        <v>85</v>
      </c>
      <c r="R24" s="11">
        <v>127</v>
      </c>
      <c r="S24" s="32">
        <v>0</v>
      </c>
      <c r="T24" s="33">
        <f t="shared" si="2"/>
        <v>-127</v>
      </c>
      <c r="U24" s="34">
        <f t="shared" si="3"/>
        <v>-100</v>
      </c>
    </row>
    <row r="25" spans="1:21" ht="18" customHeight="1">
      <c r="A25" s="15"/>
      <c r="B25" s="16"/>
      <c r="C25" s="27"/>
      <c r="D25" s="79" t="s">
        <v>79</v>
      </c>
      <c r="E25" s="79"/>
      <c r="F25" s="80"/>
      <c r="G25" s="8">
        <v>40000</v>
      </c>
      <c r="H25" s="8">
        <v>40000</v>
      </c>
      <c r="I25" s="2">
        <f t="shared" si="0"/>
        <v>0</v>
      </c>
      <c r="J25" s="6">
        <f t="shared" si="1"/>
        <v>0</v>
      </c>
      <c r="K25" s="46"/>
      <c r="L25" s="47"/>
      <c r="M25" s="48"/>
      <c r="N25" s="47"/>
      <c r="O25" s="48"/>
      <c r="P25" s="35"/>
      <c r="Q25" s="38" t="s">
        <v>10</v>
      </c>
      <c r="R25" s="8">
        <v>7427</v>
      </c>
      <c r="S25" s="32">
        <v>7427</v>
      </c>
      <c r="T25" s="33">
        <f t="shared" si="2"/>
        <v>0</v>
      </c>
      <c r="U25" s="34">
        <f t="shared" si="3"/>
        <v>0</v>
      </c>
    </row>
    <row r="26" spans="1:21" ht="18" customHeight="1">
      <c r="A26" s="9"/>
      <c r="B26" s="10"/>
      <c r="C26" s="9"/>
      <c r="D26" s="10"/>
      <c r="E26" s="17"/>
      <c r="F26" s="10" t="s">
        <v>74</v>
      </c>
      <c r="G26" s="21">
        <v>40000</v>
      </c>
      <c r="H26" s="21">
        <v>40000</v>
      </c>
      <c r="I26" s="22">
        <f t="shared" si="0"/>
        <v>0</v>
      </c>
      <c r="J26" s="6">
        <f t="shared" si="1"/>
        <v>0</v>
      </c>
      <c r="L26" s="36"/>
      <c r="M26" s="37"/>
      <c r="N26" s="36"/>
      <c r="O26" s="37"/>
      <c r="P26" s="49"/>
      <c r="Q26" s="48" t="s">
        <v>86</v>
      </c>
      <c r="R26" s="50">
        <v>800</v>
      </c>
      <c r="S26" s="51">
        <v>0</v>
      </c>
      <c r="T26" s="52">
        <f t="shared" si="2"/>
        <v>-800</v>
      </c>
      <c r="U26" s="34">
        <f t="shared" si="3"/>
        <v>-100</v>
      </c>
    </row>
    <row r="27" spans="1:21" ht="18" customHeight="1">
      <c r="A27" s="7" t="s">
        <v>35</v>
      </c>
      <c r="B27" s="74" t="s">
        <v>52</v>
      </c>
      <c r="C27" s="75"/>
      <c r="D27" s="74"/>
      <c r="E27" s="75"/>
      <c r="F27" s="74"/>
      <c r="G27" s="8">
        <f>G28</f>
        <v>153036</v>
      </c>
      <c r="H27" s="5">
        <f>H28</f>
        <v>153036</v>
      </c>
      <c r="I27" s="2">
        <f t="shared" si="0"/>
        <v>0</v>
      </c>
      <c r="J27" s="6">
        <f t="shared" si="1"/>
        <v>0</v>
      </c>
      <c r="L27" s="36"/>
      <c r="M27" s="37"/>
      <c r="N27" s="36"/>
      <c r="O27" s="37"/>
      <c r="P27" s="35"/>
      <c r="Q27" s="38" t="s">
        <v>64</v>
      </c>
      <c r="R27" s="8">
        <v>10121</v>
      </c>
      <c r="S27" s="32">
        <v>10121</v>
      </c>
      <c r="T27" s="33">
        <f t="shared" si="2"/>
        <v>0</v>
      </c>
      <c r="U27" s="34">
        <f t="shared" si="3"/>
        <v>0</v>
      </c>
    </row>
    <row r="28" spans="1:21" ht="18" customHeight="1">
      <c r="A28" s="23"/>
      <c r="B28" s="13"/>
      <c r="C28" s="7" t="s">
        <v>35</v>
      </c>
      <c r="D28" s="74" t="s">
        <v>52</v>
      </c>
      <c r="E28" s="75"/>
      <c r="F28" s="74"/>
      <c r="G28" s="8">
        <v>153036</v>
      </c>
      <c r="H28" s="5">
        <v>153036</v>
      </c>
      <c r="I28" s="2">
        <f t="shared" si="0"/>
        <v>0</v>
      </c>
      <c r="J28" s="6">
        <f t="shared" si="1"/>
        <v>0</v>
      </c>
      <c r="L28" s="36"/>
      <c r="M28" s="37"/>
      <c r="N28" s="36"/>
      <c r="O28" s="37"/>
      <c r="P28" s="35"/>
      <c r="Q28" s="38" t="s">
        <v>87</v>
      </c>
      <c r="R28" s="11">
        <v>300</v>
      </c>
      <c r="S28" s="32">
        <v>0</v>
      </c>
      <c r="T28" s="33">
        <f t="shared" si="2"/>
        <v>-300</v>
      </c>
      <c r="U28" s="34">
        <f t="shared" si="3"/>
        <v>-100</v>
      </c>
    </row>
    <row r="29" spans="1:21" ht="18" customHeight="1">
      <c r="A29" s="15"/>
      <c r="B29" s="16"/>
      <c r="C29" s="15"/>
      <c r="D29" s="16"/>
      <c r="E29" s="18" t="s">
        <v>35</v>
      </c>
      <c r="F29" s="16" t="s">
        <v>62</v>
      </c>
      <c r="G29" s="8">
        <v>153036</v>
      </c>
      <c r="H29" s="53">
        <v>153036</v>
      </c>
      <c r="I29" s="2">
        <f t="shared" si="0"/>
        <v>0</v>
      </c>
      <c r="J29" s="6">
        <f t="shared" si="1"/>
        <v>0</v>
      </c>
      <c r="L29" s="36"/>
      <c r="M29" s="37"/>
      <c r="N29" s="36"/>
      <c r="O29" s="37"/>
      <c r="P29" s="35"/>
      <c r="Q29" s="38" t="s">
        <v>6</v>
      </c>
      <c r="R29" s="8">
        <v>5455</v>
      </c>
      <c r="S29" s="32">
        <v>5455</v>
      </c>
      <c r="T29" s="33">
        <f t="shared" si="2"/>
        <v>0</v>
      </c>
      <c r="U29" s="34">
        <f t="shared" si="3"/>
        <v>0</v>
      </c>
    </row>
    <row r="30" spans="1:21" ht="18" customHeight="1">
      <c r="A30" s="7" t="s">
        <v>35</v>
      </c>
      <c r="B30" s="74" t="s">
        <v>29</v>
      </c>
      <c r="C30" s="75"/>
      <c r="D30" s="74"/>
      <c r="E30" s="75"/>
      <c r="F30" s="74"/>
      <c r="G30" s="19">
        <f>G31</f>
        <v>5905</v>
      </c>
      <c r="H30" s="19">
        <f>H31</f>
        <v>5477</v>
      </c>
      <c r="I30" s="2">
        <f t="shared" si="0"/>
        <v>-428</v>
      </c>
      <c r="J30" s="6">
        <f t="shared" si="1"/>
        <v>-7.24809483488569</v>
      </c>
      <c r="L30" s="36"/>
      <c r="M30" s="37"/>
      <c r="N30" s="36"/>
      <c r="O30" s="37"/>
      <c r="P30" s="35"/>
      <c r="Q30" s="38" t="s">
        <v>88</v>
      </c>
      <c r="R30" s="50">
        <v>300</v>
      </c>
      <c r="S30" s="32">
        <v>0</v>
      </c>
      <c r="T30" s="33">
        <f t="shared" si="2"/>
        <v>-300</v>
      </c>
      <c r="U30" s="34">
        <f t="shared" si="3"/>
        <v>-100</v>
      </c>
    </row>
    <row r="31" spans="1:21" ht="18" customHeight="1">
      <c r="A31" s="9"/>
      <c r="B31" s="10"/>
      <c r="C31" s="7" t="s">
        <v>35</v>
      </c>
      <c r="D31" s="74" t="s">
        <v>29</v>
      </c>
      <c r="E31" s="75"/>
      <c r="F31" s="74"/>
      <c r="G31" s="19">
        <f>SUM(G32:G34)</f>
        <v>5905</v>
      </c>
      <c r="H31" s="19">
        <f>SUM(H32:H34)</f>
        <v>5477</v>
      </c>
      <c r="I31" s="2">
        <f t="shared" si="0"/>
        <v>-428</v>
      </c>
      <c r="J31" s="6">
        <f t="shared" si="1"/>
        <v>-7.24809483488569</v>
      </c>
      <c r="L31" s="36"/>
      <c r="M31" s="37"/>
      <c r="N31" s="36"/>
      <c r="O31" s="37"/>
      <c r="P31" s="35"/>
      <c r="Q31" s="38" t="s">
        <v>7</v>
      </c>
      <c r="R31" s="8">
        <v>3517</v>
      </c>
      <c r="S31" s="32">
        <v>3517</v>
      </c>
      <c r="T31" s="33">
        <f t="shared" si="2"/>
        <v>0</v>
      </c>
      <c r="U31" s="34">
        <f t="shared" si="3"/>
        <v>0</v>
      </c>
    </row>
    <row r="32" spans="1:21" ht="18" customHeight="1">
      <c r="A32" s="9"/>
      <c r="B32" s="10"/>
      <c r="C32" s="17"/>
      <c r="D32" s="10"/>
      <c r="E32" s="27"/>
      <c r="F32" s="26" t="s">
        <v>72</v>
      </c>
      <c r="G32" s="19">
        <v>100</v>
      </c>
      <c r="H32" s="39">
        <v>0</v>
      </c>
      <c r="I32" s="2">
        <f t="shared" si="0"/>
        <v>-100</v>
      </c>
      <c r="J32" s="6">
        <f t="shared" si="1"/>
        <v>-100</v>
      </c>
      <c r="L32" s="36"/>
      <c r="M32" s="37"/>
      <c r="N32" s="36"/>
      <c r="O32" s="37"/>
      <c r="P32" s="41"/>
      <c r="Q32" s="42" t="s">
        <v>65</v>
      </c>
      <c r="R32" s="8">
        <v>8831</v>
      </c>
      <c r="S32" s="43">
        <v>8831</v>
      </c>
      <c r="T32" s="33">
        <f t="shared" si="2"/>
        <v>0</v>
      </c>
      <c r="U32" s="34">
        <f t="shared" si="3"/>
        <v>0</v>
      </c>
    </row>
    <row r="33" spans="1:21" ht="18" customHeight="1">
      <c r="A33" s="9"/>
      <c r="B33" s="10"/>
      <c r="C33" s="9"/>
      <c r="D33" s="10"/>
      <c r="E33" s="7" t="s">
        <v>35</v>
      </c>
      <c r="F33" s="26" t="s">
        <v>63</v>
      </c>
      <c r="G33" s="19">
        <v>500</v>
      </c>
      <c r="H33" s="39">
        <v>430</v>
      </c>
      <c r="I33" s="2">
        <f t="shared" si="0"/>
        <v>-70</v>
      </c>
      <c r="J33" s="6">
        <f t="shared" si="1"/>
        <v>-14.000000000000002</v>
      </c>
      <c r="L33" s="36"/>
      <c r="M33" s="37"/>
      <c r="N33" s="36"/>
      <c r="O33" s="37"/>
      <c r="P33" s="41"/>
      <c r="Q33" s="42" t="s">
        <v>89</v>
      </c>
      <c r="R33" s="14">
        <v>2000</v>
      </c>
      <c r="S33" s="43">
        <v>1160</v>
      </c>
      <c r="T33" s="33">
        <f t="shared" si="2"/>
        <v>-840</v>
      </c>
      <c r="U33" s="34">
        <f t="shared" si="3"/>
        <v>-42</v>
      </c>
    </row>
    <row r="34" spans="1:21" ht="18" customHeight="1">
      <c r="A34" s="15"/>
      <c r="B34" s="16"/>
      <c r="C34" s="15"/>
      <c r="D34" s="16"/>
      <c r="E34" s="7" t="s">
        <v>35</v>
      </c>
      <c r="F34" s="26" t="s">
        <v>37</v>
      </c>
      <c r="G34" s="20">
        <v>5305</v>
      </c>
      <c r="H34" s="20">
        <v>5047</v>
      </c>
      <c r="I34" s="2">
        <f t="shared" si="0"/>
        <v>-258</v>
      </c>
      <c r="J34" s="6">
        <f t="shared" si="1"/>
        <v>-4.863336475023563</v>
      </c>
      <c r="L34" s="35"/>
      <c r="M34" s="67" t="s">
        <v>26</v>
      </c>
      <c r="N34" s="68"/>
      <c r="O34" s="67"/>
      <c r="P34" s="68"/>
      <c r="Q34" s="67"/>
      <c r="R34" s="8">
        <v>80900</v>
      </c>
      <c r="S34" s="32">
        <f>SUM(S35)</f>
        <v>80240</v>
      </c>
      <c r="T34" s="33">
        <f t="shared" si="2"/>
        <v>-660</v>
      </c>
      <c r="U34" s="34">
        <f t="shared" si="3"/>
        <v>-0.8158220024721878</v>
      </c>
    </row>
    <row r="35" spans="9:21" ht="18" customHeight="1">
      <c r="I35" s="4"/>
      <c r="J35" s="4"/>
      <c r="L35" s="54"/>
      <c r="M35" s="42"/>
      <c r="N35" s="35"/>
      <c r="O35" s="67" t="s">
        <v>27</v>
      </c>
      <c r="P35" s="68"/>
      <c r="Q35" s="67"/>
      <c r="R35" s="8">
        <v>80900</v>
      </c>
      <c r="S35" s="32">
        <f>SUM(S36:S39)</f>
        <v>80240</v>
      </c>
      <c r="T35" s="33">
        <f t="shared" si="2"/>
        <v>-660</v>
      </c>
      <c r="U35" s="34">
        <f t="shared" si="3"/>
        <v>-0.8158220024721878</v>
      </c>
    </row>
    <row r="36" spans="9:21" ht="18" customHeight="1">
      <c r="I36" s="4"/>
      <c r="J36" s="4"/>
      <c r="L36" s="36"/>
      <c r="M36" s="37"/>
      <c r="N36" s="36"/>
      <c r="O36" s="37"/>
      <c r="P36" s="49"/>
      <c r="Q36" s="48" t="s">
        <v>28</v>
      </c>
      <c r="R36" s="55">
        <v>6900</v>
      </c>
      <c r="S36" s="51">
        <v>6900</v>
      </c>
      <c r="T36" s="33">
        <f t="shared" si="2"/>
        <v>0</v>
      </c>
      <c r="U36" s="34">
        <f t="shared" si="3"/>
        <v>0</v>
      </c>
    </row>
    <row r="37" spans="9:21" ht="18" customHeight="1">
      <c r="I37" s="4"/>
      <c r="J37" s="4"/>
      <c r="L37" s="36"/>
      <c r="M37" s="37"/>
      <c r="N37" s="36"/>
      <c r="O37" s="37"/>
      <c r="P37" s="56"/>
      <c r="Q37" s="37" t="s">
        <v>90</v>
      </c>
      <c r="R37" s="55">
        <v>1000</v>
      </c>
      <c r="S37" s="51">
        <v>340</v>
      </c>
      <c r="T37" s="33">
        <f t="shared" si="2"/>
        <v>-660</v>
      </c>
      <c r="U37" s="34">
        <f t="shared" si="3"/>
        <v>-66</v>
      </c>
    </row>
    <row r="38" spans="9:21" ht="18" customHeight="1">
      <c r="I38" s="4"/>
      <c r="J38" s="4"/>
      <c r="L38" s="36"/>
      <c r="M38" s="37"/>
      <c r="N38" s="36"/>
      <c r="O38" s="29"/>
      <c r="P38" s="41"/>
      <c r="Q38" s="42" t="s">
        <v>43</v>
      </c>
      <c r="R38" s="57">
        <v>3000</v>
      </c>
      <c r="S38" s="43">
        <v>3000</v>
      </c>
      <c r="T38" s="33">
        <f t="shared" si="2"/>
        <v>0</v>
      </c>
      <c r="U38" s="34">
        <f t="shared" si="3"/>
        <v>0</v>
      </c>
    </row>
    <row r="39" spans="9:21" ht="18" customHeight="1">
      <c r="I39" s="4"/>
      <c r="J39" s="4"/>
      <c r="L39" s="36"/>
      <c r="M39" s="37"/>
      <c r="N39" s="36"/>
      <c r="O39" s="29"/>
      <c r="P39" s="35"/>
      <c r="Q39" s="38" t="s">
        <v>91</v>
      </c>
      <c r="R39" s="57">
        <v>70000</v>
      </c>
      <c r="S39" s="43">
        <v>70000</v>
      </c>
      <c r="T39" s="33">
        <f t="shared" si="2"/>
        <v>0</v>
      </c>
      <c r="U39" s="34">
        <f t="shared" si="3"/>
        <v>0</v>
      </c>
    </row>
    <row r="40" spans="9:21" ht="18" customHeight="1">
      <c r="I40" s="4"/>
      <c r="J40" s="4"/>
      <c r="L40" s="35"/>
      <c r="M40" s="67" t="s">
        <v>30</v>
      </c>
      <c r="N40" s="68"/>
      <c r="O40" s="67"/>
      <c r="P40" s="70"/>
      <c r="Q40" s="69"/>
      <c r="R40" s="8">
        <v>4041788</v>
      </c>
      <c r="S40" s="32">
        <f>S41+S52+S55+S60+S63+S67+S71+S79+S88+S93+S97+S100+S102+S104+S106+S108+S110+S113+S75</f>
        <v>3656355</v>
      </c>
      <c r="T40" s="33">
        <f t="shared" si="2"/>
        <v>-385433</v>
      </c>
      <c r="U40" s="34">
        <f t="shared" si="3"/>
        <v>-9.536200315305997</v>
      </c>
    </row>
    <row r="41" spans="9:21" ht="18" customHeight="1">
      <c r="I41" s="4"/>
      <c r="J41" s="4"/>
      <c r="L41" s="54"/>
      <c r="M41" s="42"/>
      <c r="N41" s="35"/>
      <c r="O41" s="67" t="s">
        <v>44</v>
      </c>
      <c r="P41" s="68"/>
      <c r="Q41" s="67"/>
      <c r="R41" s="8">
        <v>156158</v>
      </c>
      <c r="S41" s="32">
        <f>SUM(S42:S51)</f>
        <v>143842</v>
      </c>
      <c r="T41" s="33">
        <f t="shared" si="2"/>
        <v>-12316</v>
      </c>
      <c r="U41" s="34">
        <f t="shared" si="3"/>
        <v>-7.886883797179779</v>
      </c>
    </row>
    <row r="42" spans="9:21" ht="18" customHeight="1">
      <c r="I42" s="4"/>
      <c r="J42" s="4"/>
      <c r="L42" s="36"/>
      <c r="M42" s="37"/>
      <c r="N42" s="36"/>
      <c r="O42" s="37"/>
      <c r="P42" s="49"/>
      <c r="Q42" s="48" t="s">
        <v>45</v>
      </c>
      <c r="R42" s="8">
        <v>24585</v>
      </c>
      <c r="S42" s="32">
        <v>24585</v>
      </c>
      <c r="T42" s="33">
        <f t="shared" si="2"/>
        <v>0</v>
      </c>
      <c r="U42" s="34">
        <f t="shared" si="3"/>
        <v>0</v>
      </c>
    </row>
    <row r="43" spans="9:21" ht="18" customHeight="1">
      <c r="I43" s="4"/>
      <c r="J43" s="4"/>
      <c r="L43" s="36"/>
      <c r="M43" s="37"/>
      <c r="N43" s="36"/>
      <c r="O43" s="37"/>
      <c r="P43" s="49"/>
      <c r="Q43" s="48" t="s">
        <v>92</v>
      </c>
      <c r="R43" s="8">
        <v>3490</v>
      </c>
      <c r="S43" s="32">
        <v>1540</v>
      </c>
      <c r="T43" s="33">
        <f t="shared" si="2"/>
        <v>-1950</v>
      </c>
      <c r="U43" s="34">
        <f t="shared" si="3"/>
        <v>-55.873925501432666</v>
      </c>
    </row>
    <row r="44" spans="9:21" ht="18" customHeight="1">
      <c r="I44" s="4"/>
      <c r="J44" s="4"/>
      <c r="L44" s="36"/>
      <c r="M44" s="37"/>
      <c r="N44" s="36"/>
      <c r="O44" s="37"/>
      <c r="P44" s="35" t="s">
        <v>35</v>
      </c>
      <c r="Q44" s="38" t="s">
        <v>53</v>
      </c>
      <c r="R44" s="8">
        <v>6128</v>
      </c>
      <c r="S44" s="32">
        <v>6128</v>
      </c>
      <c r="T44" s="33">
        <f t="shared" si="2"/>
        <v>0</v>
      </c>
      <c r="U44" s="34">
        <f t="shared" si="3"/>
        <v>0</v>
      </c>
    </row>
    <row r="45" spans="9:21" ht="18" customHeight="1">
      <c r="I45" s="4"/>
      <c r="J45" s="4"/>
      <c r="L45" s="36"/>
      <c r="M45" s="37"/>
      <c r="N45" s="36"/>
      <c r="O45" s="37"/>
      <c r="P45" s="56" t="s">
        <v>35</v>
      </c>
      <c r="Q45" s="48" t="s">
        <v>93</v>
      </c>
      <c r="R45" s="21">
        <v>1480</v>
      </c>
      <c r="S45" s="58">
        <v>600</v>
      </c>
      <c r="T45" s="33">
        <f t="shared" si="2"/>
        <v>-880</v>
      </c>
      <c r="U45" s="34">
        <f t="shared" si="3"/>
        <v>-59.45945945945946</v>
      </c>
    </row>
    <row r="46" spans="9:21" ht="18" customHeight="1">
      <c r="I46" s="4"/>
      <c r="J46" s="4"/>
      <c r="L46" s="36"/>
      <c r="M46" s="37"/>
      <c r="N46" s="36"/>
      <c r="O46" s="37"/>
      <c r="P46" s="35"/>
      <c r="Q46" s="38" t="s">
        <v>94</v>
      </c>
      <c r="R46" s="8">
        <v>4940</v>
      </c>
      <c r="S46" s="32">
        <v>4805</v>
      </c>
      <c r="T46" s="33">
        <f t="shared" si="2"/>
        <v>-135</v>
      </c>
      <c r="U46" s="34">
        <f t="shared" si="3"/>
        <v>-2.7327935222672064</v>
      </c>
    </row>
    <row r="47" spans="9:21" ht="18" customHeight="1">
      <c r="I47" s="4"/>
      <c r="J47" s="4"/>
      <c r="L47" s="36"/>
      <c r="M47" s="37"/>
      <c r="N47" s="36"/>
      <c r="O47" s="37"/>
      <c r="P47" s="35" t="s">
        <v>35</v>
      </c>
      <c r="Q47" s="38" t="s">
        <v>51</v>
      </c>
      <c r="R47" s="8">
        <v>6544</v>
      </c>
      <c r="S47" s="32">
        <v>6544</v>
      </c>
      <c r="T47" s="33">
        <f t="shared" si="2"/>
        <v>0</v>
      </c>
      <c r="U47" s="34">
        <f t="shared" si="3"/>
        <v>0</v>
      </c>
    </row>
    <row r="48" spans="9:21" ht="18" customHeight="1">
      <c r="I48" s="4"/>
      <c r="J48" s="4"/>
      <c r="L48" s="47"/>
      <c r="M48" s="48"/>
      <c r="N48" s="47"/>
      <c r="O48" s="48"/>
      <c r="P48" s="35" t="s">
        <v>35</v>
      </c>
      <c r="Q48" s="38" t="s">
        <v>49</v>
      </c>
      <c r="R48" s="8">
        <v>73930</v>
      </c>
      <c r="S48" s="32">
        <v>73929</v>
      </c>
      <c r="T48" s="33">
        <f t="shared" si="2"/>
        <v>-1</v>
      </c>
      <c r="U48" s="34">
        <f t="shared" si="3"/>
        <v>-0.001352630867036386</v>
      </c>
    </row>
    <row r="49" spans="9:21" ht="18" customHeight="1">
      <c r="I49" s="4"/>
      <c r="J49" s="4"/>
      <c r="L49" s="36"/>
      <c r="M49" s="37"/>
      <c r="N49" s="36"/>
      <c r="O49" s="37"/>
      <c r="P49" s="49" t="s">
        <v>35</v>
      </c>
      <c r="Q49" s="48" t="s">
        <v>95</v>
      </c>
      <c r="R49" s="55">
        <v>23398</v>
      </c>
      <c r="S49" s="51">
        <v>17235</v>
      </c>
      <c r="T49" s="52">
        <f t="shared" si="2"/>
        <v>-6163</v>
      </c>
      <c r="U49" s="34">
        <f t="shared" si="3"/>
        <v>-26.339858107530556</v>
      </c>
    </row>
    <row r="50" spans="9:21" ht="18" customHeight="1">
      <c r="I50" s="4"/>
      <c r="J50" s="4"/>
      <c r="L50" s="36"/>
      <c r="M50" s="37"/>
      <c r="N50" s="36"/>
      <c r="O50" s="37"/>
      <c r="P50" s="41" t="s">
        <v>35</v>
      </c>
      <c r="Q50" s="42" t="s">
        <v>96</v>
      </c>
      <c r="R50" s="14">
        <v>8879</v>
      </c>
      <c r="S50" s="43">
        <v>5692</v>
      </c>
      <c r="T50" s="33">
        <f t="shared" si="2"/>
        <v>-3187</v>
      </c>
      <c r="U50" s="34">
        <f t="shared" si="3"/>
        <v>-35.893681720914515</v>
      </c>
    </row>
    <row r="51" spans="9:21" ht="18" customHeight="1">
      <c r="I51" s="4"/>
      <c r="J51" s="4"/>
      <c r="L51" s="36"/>
      <c r="M51" s="37"/>
      <c r="N51" s="36"/>
      <c r="O51" s="37"/>
      <c r="P51" s="41" t="s">
        <v>35</v>
      </c>
      <c r="Q51" s="42" t="s">
        <v>50</v>
      </c>
      <c r="R51" s="14">
        <v>2784</v>
      </c>
      <c r="S51" s="43">
        <v>2784</v>
      </c>
      <c r="T51" s="33">
        <f t="shared" si="2"/>
        <v>0</v>
      </c>
      <c r="U51" s="34">
        <f t="shared" si="3"/>
        <v>0</v>
      </c>
    </row>
    <row r="52" spans="9:21" ht="18" customHeight="1">
      <c r="I52" s="4"/>
      <c r="J52" s="4"/>
      <c r="L52" s="36"/>
      <c r="M52" s="37"/>
      <c r="N52" s="35" t="s">
        <v>35</v>
      </c>
      <c r="O52" s="67" t="s">
        <v>103</v>
      </c>
      <c r="P52" s="68"/>
      <c r="Q52" s="67"/>
      <c r="R52" s="8">
        <v>22162</v>
      </c>
      <c r="S52" s="32">
        <f>SUM(S53:S54)</f>
        <v>22162</v>
      </c>
      <c r="T52" s="33">
        <f t="shared" si="2"/>
        <v>0</v>
      </c>
      <c r="U52" s="34">
        <f t="shared" si="3"/>
        <v>0</v>
      </c>
    </row>
    <row r="53" spans="9:21" ht="18" customHeight="1">
      <c r="I53" s="4"/>
      <c r="J53" s="4"/>
      <c r="L53" s="36"/>
      <c r="M53" s="37"/>
      <c r="N53" s="36"/>
      <c r="O53" s="37"/>
      <c r="P53" s="35" t="s">
        <v>35</v>
      </c>
      <c r="Q53" s="38" t="s">
        <v>25</v>
      </c>
      <c r="R53" s="8">
        <v>2400</v>
      </c>
      <c r="S53" s="32">
        <v>2400</v>
      </c>
      <c r="T53" s="33">
        <f t="shared" si="2"/>
        <v>0</v>
      </c>
      <c r="U53" s="34">
        <f t="shared" si="3"/>
        <v>0</v>
      </c>
    </row>
    <row r="54" spans="9:21" ht="18" customHeight="1">
      <c r="I54" s="4"/>
      <c r="J54" s="4"/>
      <c r="L54" s="36"/>
      <c r="M54" s="37"/>
      <c r="N54" s="36"/>
      <c r="O54" s="37"/>
      <c r="P54" s="41" t="s">
        <v>35</v>
      </c>
      <c r="Q54" s="42" t="s">
        <v>30</v>
      </c>
      <c r="R54" s="14">
        <v>19762</v>
      </c>
      <c r="S54" s="43">
        <v>19762</v>
      </c>
      <c r="T54" s="33">
        <f t="shared" si="2"/>
        <v>0</v>
      </c>
      <c r="U54" s="34">
        <f t="shared" si="3"/>
        <v>0</v>
      </c>
    </row>
    <row r="55" spans="9:21" ht="18" customHeight="1">
      <c r="I55" s="4"/>
      <c r="J55" s="4"/>
      <c r="L55" s="36"/>
      <c r="M55" s="37"/>
      <c r="N55" s="35" t="s">
        <v>35</v>
      </c>
      <c r="O55" s="71" t="s">
        <v>104</v>
      </c>
      <c r="P55" s="71"/>
      <c r="Q55" s="67"/>
      <c r="R55" s="8">
        <v>117936</v>
      </c>
      <c r="S55" s="32">
        <f>SUM(S56:S59)</f>
        <v>117936</v>
      </c>
      <c r="T55" s="33">
        <f t="shared" si="2"/>
        <v>0</v>
      </c>
      <c r="U55" s="34">
        <f t="shared" si="3"/>
        <v>0</v>
      </c>
    </row>
    <row r="56" spans="9:21" ht="18" customHeight="1">
      <c r="I56" s="4"/>
      <c r="J56" s="4"/>
      <c r="L56" s="36"/>
      <c r="M56" s="37"/>
      <c r="N56" s="36"/>
      <c r="O56" s="37"/>
      <c r="P56" s="35" t="s">
        <v>35</v>
      </c>
      <c r="Q56" s="38" t="s">
        <v>66</v>
      </c>
      <c r="R56" s="8">
        <v>97675</v>
      </c>
      <c r="S56" s="32">
        <v>97675</v>
      </c>
      <c r="T56" s="33">
        <f t="shared" si="2"/>
        <v>0</v>
      </c>
      <c r="U56" s="34">
        <f t="shared" si="3"/>
        <v>0</v>
      </c>
    </row>
    <row r="57" spans="9:21" ht="18" customHeight="1">
      <c r="I57" s="4"/>
      <c r="J57" s="4"/>
      <c r="L57" s="36"/>
      <c r="M57" s="37"/>
      <c r="N57" s="36"/>
      <c r="O57" s="37"/>
      <c r="P57" s="35" t="s">
        <v>35</v>
      </c>
      <c r="Q57" s="38" t="s">
        <v>67</v>
      </c>
      <c r="R57" s="11">
        <v>136</v>
      </c>
      <c r="S57" s="59">
        <v>136</v>
      </c>
      <c r="T57" s="33">
        <f t="shared" si="2"/>
        <v>0</v>
      </c>
      <c r="U57" s="34">
        <f t="shared" si="3"/>
        <v>0</v>
      </c>
    </row>
    <row r="58" spans="9:21" ht="18" customHeight="1">
      <c r="I58" s="4"/>
      <c r="J58" s="4"/>
      <c r="L58" s="36"/>
      <c r="M58" s="37"/>
      <c r="N58" s="36"/>
      <c r="O58" s="37"/>
      <c r="P58" s="41" t="s">
        <v>35</v>
      </c>
      <c r="Q58" s="42" t="s">
        <v>25</v>
      </c>
      <c r="R58" s="14">
        <v>16261</v>
      </c>
      <c r="S58" s="43">
        <v>16261</v>
      </c>
      <c r="T58" s="33">
        <f t="shared" si="2"/>
        <v>0</v>
      </c>
      <c r="U58" s="34">
        <f t="shared" si="3"/>
        <v>0</v>
      </c>
    </row>
    <row r="59" spans="9:21" ht="18" customHeight="1">
      <c r="I59" s="4"/>
      <c r="J59" s="4"/>
      <c r="L59" s="36"/>
      <c r="M59" s="37"/>
      <c r="N59" s="36"/>
      <c r="O59" s="37"/>
      <c r="P59" s="41" t="s">
        <v>35</v>
      </c>
      <c r="Q59" s="42" t="s">
        <v>11</v>
      </c>
      <c r="R59" s="14">
        <v>3864</v>
      </c>
      <c r="S59" s="43">
        <v>3864</v>
      </c>
      <c r="T59" s="33">
        <f t="shared" si="2"/>
        <v>0</v>
      </c>
      <c r="U59" s="34">
        <f t="shared" si="3"/>
        <v>0</v>
      </c>
    </row>
    <row r="60" spans="9:21" ht="18" customHeight="1">
      <c r="I60" s="4"/>
      <c r="J60" s="4"/>
      <c r="L60" s="36"/>
      <c r="M60" s="37"/>
      <c r="N60" s="41" t="s">
        <v>35</v>
      </c>
      <c r="O60" s="67" t="s">
        <v>105</v>
      </c>
      <c r="P60" s="68"/>
      <c r="Q60" s="67"/>
      <c r="R60" s="8">
        <v>26760</v>
      </c>
      <c r="S60" s="32">
        <f>SUM(S61:S62)</f>
        <v>26760</v>
      </c>
      <c r="T60" s="33">
        <f t="shared" si="2"/>
        <v>0</v>
      </c>
      <c r="U60" s="34">
        <f t="shared" si="3"/>
        <v>0</v>
      </c>
    </row>
    <row r="61" spans="9:21" ht="18" customHeight="1">
      <c r="I61" s="4"/>
      <c r="J61" s="4"/>
      <c r="L61" s="36"/>
      <c r="M61" s="37"/>
      <c r="N61" s="72"/>
      <c r="O61" s="73"/>
      <c r="P61" s="35" t="s">
        <v>35</v>
      </c>
      <c r="Q61" s="38" t="s">
        <v>17</v>
      </c>
      <c r="R61" s="8">
        <v>26759</v>
      </c>
      <c r="S61" s="32">
        <v>26759</v>
      </c>
      <c r="T61" s="33">
        <f t="shared" si="2"/>
        <v>0</v>
      </c>
      <c r="U61" s="34">
        <f t="shared" si="3"/>
        <v>0</v>
      </c>
    </row>
    <row r="62" spans="9:21" ht="18" customHeight="1">
      <c r="I62" s="4"/>
      <c r="J62" s="4"/>
      <c r="L62" s="36"/>
      <c r="M62" s="37"/>
      <c r="N62" s="47"/>
      <c r="O62" s="48"/>
      <c r="P62" s="35" t="s">
        <v>35</v>
      </c>
      <c r="Q62" s="38" t="s">
        <v>25</v>
      </c>
      <c r="R62" s="11">
        <v>1</v>
      </c>
      <c r="S62" s="59">
        <v>1</v>
      </c>
      <c r="T62" s="33">
        <f t="shared" si="2"/>
        <v>0</v>
      </c>
      <c r="U62" s="34">
        <f t="shared" si="3"/>
        <v>0</v>
      </c>
    </row>
    <row r="63" spans="9:21" ht="18" customHeight="1">
      <c r="I63" s="4"/>
      <c r="J63" s="4"/>
      <c r="L63" s="36"/>
      <c r="M63" s="37"/>
      <c r="N63" s="49" t="s">
        <v>35</v>
      </c>
      <c r="O63" s="67" t="s">
        <v>106</v>
      </c>
      <c r="P63" s="68"/>
      <c r="Q63" s="67"/>
      <c r="R63" s="55">
        <v>31285</v>
      </c>
      <c r="S63" s="51">
        <f>SUM(S64:S66)</f>
        <v>31285</v>
      </c>
      <c r="T63" s="33">
        <f t="shared" si="2"/>
        <v>0</v>
      </c>
      <c r="U63" s="34">
        <f t="shared" si="3"/>
        <v>0</v>
      </c>
    </row>
    <row r="64" spans="9:21" ht="18" customHeight="1">
      <c r="I64" s="4"/>
      <c r="J64" s="4"/>
      <c r="L64" s="36"/>
      <c r="M64" s="37"/>
      <c r="N64" s="36"/>
      <c r="O64" s="37"/>
      <c r="P64" s="35" t="s">
        <v>35</v>
      </c>
      <c r="Q64" s="38" t="s">
        <v>17</v>
      </c>
      <c r="R64" s="8">
        <v>29904</v>
      </c>
      <c r="S64" s="32">
        <v>29904</v>
      </c>
      <c r="T64" s="33">
        <f t="shared" si="2"/>
        <v>0</v>
      </c>
      <c r="U64" s="34">
        <f t="shared" si="3"/>
        <v>0</v>
      </c>
    </row>
    <row r="65" spans="9:21" ht="18" customHeight="1">
      <c r="I65" s="4"/>
      <c r="J65" s="4"/>
      <c r="L65" s="36"/>
      <c r="M65" s="37"/>
      <c r="N65" s="36"/>
      <c r="O65" s="37"/>
      <c r="P65" s="35" t="s">
        <v>35</v>
      </c>
      <c r="Q65" s="38" t="s">
        <v>25</v>
      </c>
      <c r="R65" s="11">
        <v>739</v>
      </c>
      <c r="S65" s="59">
        <v>739</v>
      </c>
      <c r="T65" s="33">
        <f t="shared" si="2"/>
        <v>0</v>
      </c>
      <c r="U65" s="34">
        <f t="shared" si="3"/>
        <v>0</v>
      </c>
    </row>
    <row r="66" spans="9:21" ht="18" customHeight="1">
      <c r="I66" s="4"/>
      <c r="J66" s="4"/>
      <c r="L66" s="36"/>
      <c r="M66" s="37"/>
      <c r="N66" s="36"/>
      <c r="O66" s="37"/>
      <c r="P66" s="41" t="s">
        <v>35</v>
      </c>
      <c r="Q66" s="42" t="s">
        <v>30</v>
      </c>
      <c r="R66" s="14">
        <v>642</v>
      </c>
      <c r="S66" s="43">
        <v>642</v>
      </c>
      <c r="T66" s="33">
        <f t="shared" si="2"/>
        <v>0</v>
      </c>
      <c r="U66" s="34">
        <f t="shared" si="3"/>
        <v>0</v>
      </c>
    </row>
    <row r="67" spans="9:21" ht="18" customHeight="1">
      <c r="I67" s="4"/>
      <c r="J67" s="4"/>
      <c r="L67" s="36"/>
      <c r="M67" s="37"/>
      <c r="N67" s="35" t="s">
        <v>35</v>
      </c>
      <c r="O67" s="67" t="s">
        <v>107</v>
      </c>
      <c r="P67" s="68"/>
      <c r="Q67" s="67"/>
      <c r="R67" s="8">
        <v>42440</v>
      </c>
      <c r="S67" s="32">
        <f>SUM(S68:S70)</f>
        <v>42440</v>
      </c>
      <c r="T67" s="33">
        <f t="shared" si="2"/>
        <v>0</v>
      </c>
      <c r="U67" s="34">
        <f t="shared" si="3"/>
        <v>0</v>
      </c>
    </row>
    <row r="68" spans="9:21" ht="18" customHeight="1">
      <c r="I68" s="4"/>
      <c r="J68" s="4"/>
      <c r="L68" s="36"/>
      <c r="M68" s="37"/>
      <c r="N68" s="54"/>
      <c r="O68" s="42"/>
      <c r="P68" s="35" t="s">
        <v>35</v>
      </c>
      <c r="Q68" s="38" t="s">
        <v>17</v>
      </c>
      <c r="R68" s="8">
        <v>32178</v>
      </c>
      <c r="S68" s="32">
        <v>32178</v>
      </c>
      <c r="T68" s="33">
        <f t="shared" si="2"/>
        <v>0</v>
      </c>
      <c r="U68" s="34">
        <f t="shared" si="3"/>
        <v>0</v>
      </c>
    </row>
    <row r="69" spans="9:21" ht="18" customHeight="1">
      <c r="I69" s="4"/>
      <c r="J69" s="4"/>
      <c r="L69" s="36"/>
      <c r="M69" s="37"/>
      <c r="N69" s="36"/>
      <c r="O69" s="37"/>
      <c r="P69" s="49" t="s">
        <v>35</v>
      </c>
      <c r="Q69" s="48" t="s">
        <v>25</v>
      </c>
      <c r="R69" s="55">
        <v>1800</v>
      </c>
      <c r="S69" s="51">
        <v>1800</v>
      </c>
      <c r="T69" s="33">
        <f t="shared" si="2"/>
        <v>0</v>
      </c>
      <c r="U69" s="34">
        <f t="shared" si="3"/>
        <v>0</v>
      </c>
    </row>
    <row r="70" spans="9:21" ht="18" customHeight="1">
      <c r="I70" s="4"/>
      <c r="J70" s="4"/>
      <c r="L70" s="36"/>
      <c r="M70" s="37"/>
      <c r="N70" s="47"/>
      <c r="O70" s="48"/>
      <c r="P70" s="56" t="s">
        <v>35</v>
      </c>
      <c r="Q70" s="37" t="s">
        <v>30</v>
      </c>
      <c r="R70" s="21">
        <v>8462</v>
      </c>
      <c r="S70" s="58">
        <v>8462</v>
      </c>
      <c r="T70" s="33">
        <f t="shared" si="2"/>
        <v>0</v>
      </c>
      <c r="U70" s="34">
        <f t="shared" si="3"/>
        <v>0</v>
      </c>
    </row>
    <row r="71" spans="9:21" ht="18" customHeight="1">
      <c r="I71" s="4"/>
      <c r="J71" s="4"/>
      <c r="L71" s="47"/>
      <c r="M71" s="48"/>
      <c r="N71" s="35" t="s">
        <v>35</v>
      </c>
      <c r="O71" s="67" t="s">
        <v>108</v>
      </c>
      <c r="P71" s="68"/>
      <c r="Q71" s="67"/>
      <c r="R71" s="8">
        <v>42440</v>
      </c>
      <c r="S71" s="32">
        <f>SUM(S72:S74)</f>
        <v>42440</v>
      </c>
      <c r="T71" s="33">
        <f t="shared" si="2"/>
        <v>0</v>
      </c>
      <c r="U71" s="34">
        <f aca="true" t="shared" si="4" ref="U71:U120">T71/R71*100</f>
        <v>0</v>
      </c>
    </row>
    <row r="72" spans="9:21" ht="18" customHeight="1">
      <c r="I72" s="4"/>
      <c r="J72" s="4"/>
      <c r="L72" s="36"/>
      <c r="M72" s="37"/>
      <c r="N72" s="36"/>
      <c r="O72" s="37"/>
      <c r="P72" s="49" t="s">
        <v>35</v>
      </c>
      <c r="Q72" s="48" t="s">
        <v>17</v>
      </c>
      <c r="R72" s="55">
        <v>30727</v>
      </c>
      <c r="S72" s="51">
        <v>30727</v>
      </c>
      <c r="T72" s="52">
        <f t="shared" si="2"/>
        <v>0</v>
      </c>
      <c r="U72" s="34">
        <f t="shared" si="4"/>
        <v>0</v>
      </c>
    </row>
    <row r="73" spans="9:21" ht="18" customHeight="1">
      <c r="I73" s="4"/>
      <c r="J73" s="4"/>
      <c r="L73" s="36"/>
      <c r="M73" s="37"/>
      <c r="N73" s="36"/>
      <c r="O73" s="37"/>
      <c r="P73" s="35" t="s">
        <v>35</v>
      </c>
      <c r="Q73" s="38" t="s">
        <v>25</v>
      </c>
      <c r="R73" s="8">
        <v>8063</v>
      </c>
      <c r="S73" s="32">
        <v>8063</v>
      </c>
      <c r="T73" s="33">
        <f t="shared" si="2"/>
        <v>0</v>
      </c>
      <c r="U73" s="34">
        <f t="shared" si="4"/>
        <v>0</v>
      </c>
    </row>
    <row r="74" spans="9:21" ht="18" customHeight="1">
      <c r="I74" s="4"/>
      <c r="J74" s="4"/>
      <c r="L74" s="36"/>
      <c r="M74" s="37"/>
      <c r="N74" s="36"/>
      <c r="O74" s="37"/>
      <c r="P74" s="41" t="s">
        <v>35</v>
      </c>
      <c r="Q74" s="42" t="s">
        <v>30</v>
      </c>
      <c r="R74" s="14">
        <v>3650</v>
      </c>
      <c r="S74" s="43">
        <v>3650</v>
      </c>
      <c r="T74" s="33">
        <f t="shared" si="2"/>
        <v>0</v>
      </c>
      <c r="U74" s="34">
        <f t="shared" si="4"/>
        <v>0</v>
      </c>
    </row>
    <row r="75" spans="9:21" ht="18" customHeight="1">
      <c r="I75" s="4"/>
      <c r="J75" s="4"/>
      <c r="L75" s="36"/>
      <c r="M75" s="37"/>
      <c r="N75" s="35" t="s">
        <v>35</v>
      </c>
      <c r="O75" s="67" t="s">
        <v>109</v>
      </c>
      <c r="P75" s="68"/>
      <c r="Q75" s="67"/>
      <c r="R75" s="8">
        <v>60440</v>
      </c>
      <c r="S75" s="32">
        <f>SUM(S76:S78)</f>
        <v>60440</v>
      </c>
      <c r="T75" s="33">
        <f t="shared" si="2"/>
        <v>0</v>
      </c>
      <c r="U75" s="34">
        <f t="shared" si="4"/>
        <v>0</v>
      </c>
    </row>
    <row r="76" spans="9:21" ht="18" customHeight="1">
      <c r="I76" s="4"/>
      <c r="J76" s="4"/>
      <c r="L76" s="36"/>
      <c r="M76" s="37"/>
      <c r="N76" s="36"/>
      <c r="O76" s="37"/>
      <c r="P76" s="35" t="s">
        <v>35</v>
      </c>
      <c r="Q76" s="38" t="s">
        <v>17</v>
      </c>
      <c r="R76" s="8">
        <v>23665</v>
      </c>
      <c r="S76" s="32">
        <v>23665</v>
      </c>
      <c r="T76" s="33">
        <f t="shared" si="2"/>
        <v>0</v>
      </c>
      <c r="U76" s="34">
        <f t="shared" si="4"/>
        <v>0</v>
      </c>
    </row>
    <row r="77" spans="9:21" ht="18" customHeight="1">
      <c r="I77" s="4"/>
      <c r="J77" s="4"/>
      <c r="L77" s="36"/>
      <c r="M77" s="37"/>
      <c r="N77" s="36"/>
      <c r="O77" s="37"/>
      <c r="P77" s="35" t="s">
        <v>35</v>
      </c>
      <c r="Q77" s="38" t="s">
        <v>25</v>
      </c>
      <c r="R77" s="8">
        <v>10674</v>
      </c>
      <c r="S77" s="32">
        <v>10674</v>
      </c>
      <c r="T77" s="33">
        <f t="shared" si="2"/>
        <v>0</v>
      </c>
      <c r="U77" s="34">
        <f t="shared" si="4"/>
        <v>0</v>
      </c>
    </row>
    <row r="78" spans="9:21" ht="18" customHeight="1">
      <c r="I78" s="4"/>
      <c r="J78" s="4"/>
      <c r="L78" s="36"/>
      <c r="M78" s="37"/>
      <c r="N78" s="36"/>
      <c r="O78" s="37"/>
      <c r="P78" s="41" t="s">
        <v>35</v>
      </c>
      <c r="Q78" s="42" t="s">
        <v>30</v>
      </c>
      <c r="R78" s="14">
        <v>26101</v>
      </c>
      <c r="S78" s="43">
        <v>26101</v>
      </c>
      <c r="T78" s="33">
        <f t="shared" si="2"/>
        <v>0</v>
      </c>
      <c r="U78" s="34">
        <f t="shared" si="4"/>
        <v>0</v>
      </c>
    </row>
    <row r="79" spans="9:21" ht="18" customHeight="1">
      <c r="I79" s="4"/>
      <c r="J79" s="4"/>
      <c r="L79" s="36"/>
      <c r="M79" s="37"/>
      <c r="N79" s="35" t="s">
        <v>35</v>
      </c>
      <c r="O79" s="67" t="s">
        <v>110</v>
      </c>
      <c r="P79" s="68"/>
      <c r="Q79" s="67"/>
      <c r="R79" s="32">
        <v>3375196</v>
      </c>
      <c r="S79" s="32">
        <f>SUM(S80:S87)</f>
        <v>3005359</v>
      </c>
      <c r="T79" s="60">
        <f t="shared" si="2"/>
        <v>-369837</v>
      </c>
      <c r="U79" s="61">
        <f t="shared" si="4"/>
        <v>-10.957496986841653</v>
      </c>
    </row>
    <row r="80" spans="9:21" ht="18" customHeight="1">
      <c r="I80" s="4"/>
      <c r="J80" s="4"/>
      <c r="L80" s="36"/>
      <c r="M80" s="37"/>
      <c r="N80" s="36"/>
      <c r="O80" s="37"/>
      <c r="P80" s="35" t="s">
        <v>35</v>
      </c>
      <c r="Q80" s="38" t="s">
        <v>68</v>
      </c>
      <c r="R80" s="32">
        <v>521640</v>
      </c>
      <c r="S80" s="32">
        <v>516857</v>
      </c>
      <c r="T80" s="60">
        <f t="shared" si="2"/>
        <v>-4783</v>
      </c>
      <c r="U80" s="61">
        <f t="shared" si="4"/>
        <v>-0.9169158806839967</v>
      </c>
    </row>
    <row r="81" spans="9:21" ht="18" customHeight="1">
      <c r="I81" s="4"/>
      <c r="J81" s="4"/>
      <c r="L81" s="36"/>
      <c r="M81" s="37"/>
      <c r="N81" s="36"/>
      <c r="O81" s="37"/>
      <c r="P81" s="35" t="s">
        <v>35</v>
      </c>
      <c r="Q81" s="38" t="s">
        <v>69</v>
      </c>
      <c r="R81" s="8">
        <v>2635346</v>
      </c>
      <c r="S81" s="32">
        <v>2270292</v>
      </c>
      <c r="T81" s="33">
        <f>S81-R81</f>
        <v>-365054</v>
      </c>
      <c r="U81" s="34">
        <f t="shared" si="4"/>
        <v>-13.852222820077515</v>
      </c>
    </row>
    <row r="82" spans="9:21" ht="18" customHeight="1">
      <c r="I82" s="4"/>
      <c r="J82" s="4"/>
      <c r="L82" s="36"/>
      <c r="M82" s="37"/>
      <c r="N82" s="36"/>
      <c r="O82" s="37"/>
      <c r="P82" s="35" t="s">
        <v>35</v>
      </c>
      <c r="Q82" s="38" t="s">
        <v>73</v>
      </c>
      <c r="R82" s="8">
        <v>550</v>
      </c>
      <c r="S82" s="32">
        <v>550</v>
      </c>
      <c r="T82" s="33">
        <f t="shared" si="2"/>
        <v>0</v>
      </c>
      <c r="U82" s="34">
        <f t="shared" si="4"/>
        <v>0</v>
      </c>
    </row>
    <row r="83" spans="9:21" ht="18" customHeight="1">
      <c r="I83" s="4"/>
      <c r="J83" s="4"/>
      <c r="L83" s="36"/>
      <c r="M83" s="37"/>
      <c r="N83" s="36"/>
      <c r="O83" s="37"/>
      <c r="P83" s="35" t="s">
        <v>35</v>
      </c>
      <c r="Q83" s="38" t="s">
        <v>46</v>
      </c>
      <c r="R83" s="8">
        <v>28831</v>
      </c>
      <c r="S83" s="32">
        <v>28831</v>
      </c>
      <c r="T83" s="33">
        <f t="shared" si="2"/>
        <v>0</v>
      </c>
      <c r="U83" s="34">
        <f t="shared" si="4"/>
        <v>0</v>
      </c>
    </row>
    <row r="84" spans="9:21" ht="18" customHeight="1">
      <c r="I84" s="4"/>
      <c r="J84" s="4"/>
      <c r="L84" s="36"/>
      <c r="M84" s="37"/>
      <c r="N84" s="36"/>
      <c r="O84" s="37"/>
      <c r="P84" s="35" t="s">
        <v>35</v>
      </c>
      <c r="Q84" s="38" t="s">
        <v>47</v>
      </c>
      <c r="R84" s="8">
        <v>125013</v>
      </c>
      <c r="S84" s="32">
        <v>125013</v>
      </c>
      <c r="T84" s="33">
        <f t="shared" si="2"/>
        <v>0</v>
      </c>
      <c r="U84" s="34">
        <f t="shared" si="4"/>
        <v>0</v>
      </c>
    </row>
    <row r="85" spans="9:21" ht="18" customHeight="1">
      <c r="I85" s="4"/>
      <c r="J85" s="4"/>
      <c r="L85" s="36"/>
      <c r="M85" s="37"/>
      <c r="N85" s="36"/>
      <c r="O85" s="37"/>
      <c r="P85" s="35"/>
      <c r="Q85" s="38" t="s">
        <v>97</v>
      </c>
      <c r="R85" s="8">
        <v>2100</v>
      </c>
      <c r="S85" s="32">
        <v>2100</v>
      </c>
      <c r="T85" s="33">
        <f t="shared" si="2"/>
        <v>0</v>
      </c>
      <c r="U85" s="34">
        <f t="shared" si="4"/>
        <v>0</v>
      </c>
    </row>
    <row r="86" spans="9:21" ht="18" customHeight="1">
      <c r="I86" s="4"/>
      <c r="J86" s="4"/>
      <c r="L86" s="36"/>
      <c r="M86" s="37"/>
      <c r="N86" s="36"/>
      <c r="O86" s="37"/>
      <c r="P86" s="35" t="s">
        <v>35</v>
      </c>
      <c r="Q86" s="38" t="s">
        <v>98</v>
      </c>
      <c r="R86" s="8">
        <v>43216</v>
      </c>
      <c r="S86" s="32">
        <v>43216</v>
      </c>
      <c r="T86" s="33">
        <f t="shared" si="2"/>
        <v>0</v>
      </c>
      <c r="U86" s="34">
        <f t="shared" si="4"/>
        <v>0</v>
      </c>
    </row>
    <row r="87" spans="9:21" ht="18" customHeight="1">
      <c r="I87" s="4"/>
      <c r="J87" s="4"/>
      <c r="L87" s="36"/>
      <c r="M87" s="37"/>
      <c r="N87" s="36"/>
      <c r="O87" s="37"/>
      <c r="P87" s="41" t="s">
        <v>35</v>
      </c>
      <c r="Q87" s="42" t="s">
        <v>48</v>
      </c>
      <c r="R87" s="14">
        <v>18500</v>
      </c>
      <c r="S87" s="43">
        <v>18500</v>
      </c>
      <c r="T87" s="33">
        <f t="shared" si="2"/>
        <v>0</v>
      </c>
      <c r="U87" s="34">
        <f t="shared" si="4"/>
        <v>0</v>
      </c>
    </row>
    <row r="88" spans="9:21" ht="18" customHeight="1">
      <c r="I88" s="4"/>
      <c r="J88" s="4"/>
      <c r="L88" s="36"/>
      <c r="M88" s="37"/>
      <c r="N88" s="35" t="s">
        <v>35</v>
      </c>
      <c r="O88" s="67" t="s">
        <v>111</v>
      </c>
      <c r="P88" s="68"/>
      <c r="Q88" s="67"/>
      <c r="R88" s="8">
        <v>63900</v>
      </c>
      <c r="S88" s="32">
        <f>SUM(S89:S92)</f>
        <v>60620</v>
      </c>
      <c r="T88" s="33">
        <f t="shared" si="2"/>
        <v>-3280</v>
      </c>
      <c r="U88" s="34">
        <f t="shared" si="4"/>
        <v>-5.13302034428795</v>
      </c>
    </row>
    <row r="89" spans="9:21" ht="18" customHeight="1">
      <c r="I89" s="4"/>
      <c r="J89" s="4"/>
      <c r="L89" s="36"/>
      <c r="M89" s="37"/>
      <c r="N89" s="36"/>
      <c r="O89" s="37"/>
      <c r="P89" s="35" t="s">
        <v>35</v>
      </c>
      <c r="Q89" s="38" t="s">
        <v>17</v>
      </c>
      <c r="R89" s="8">
        <v>32738</v>
      </c>
      <c r="S89" s="32">
        <v>32738</v>
      </c>
      <c r="T89" s="33">
        <f t="shared" si="2"/>
        <v>0</v>
      </c>
      <c r="U89" s="34">
        <f t="shared" si="4"/>
        <v>0</v>
      </c>
    </row>
    <row r="90" spans="9:21" ht="18" customHeight="1">
      <c r="I90" s="4"/>
      <c r="J90" s="4"/>
      <c r="L90" s="36"/>
      <c r="M90" s="37"/>
      <c r="N90" s="36"/>
      <c r="O90" s="37"/>
      <c r="P90" s="35" t="s">
        <v>35</v>
      </c>
      <c r="Q90" s="38" t="s">
        <v>25</v>
      </c>
      <c r="R90" s="8">
        <v>1228</v>
      </c>
      <c r="S90" s="32">
        <v>1228</v>
      </c>
      <c r="T90" s="33">
        <f t="shared" si="2"/>
        <v>0</v>
      </c>
      <c r="U90" s="34">
        <f t="shared" si="4"/>
        <v>0</v>
      </c>
    </row>
    <row r="91" spans="9:21" ht="18" customHeight="1">
      <c r="I91" s="4"/>
      <c r="J91" s="4"/>
      <c r="L91" s="36"/>
      <c r="M91" s="37"/>
      <c r="N91" s="36"/>
      <c r="O91" s="37"/>
      <c r="P91" s="35" t="s">
        <v>35</v>
      </c>
      <c r="Q91" s="38" t="s">
        <v>30</v>
      </c>
      <c r="R91" s="14">
        <v>26034</v>
      </c>
      <c r="S91" s="43">
        <v>26034</v>
      </c>
      <c r="T91" s="33">
        <f t="shared" si="2"/>
        <v>0</v>
      </c>
      <c r="U91" s="34">
        <f t="shared" si="4"/>
        <v>0</v>
      </c>
    </row>
    <row r="92" spans="9:21" ht="18" customHeight="1">
      <c r="I92" s="4"/>
      <c r="J92" s="4"/>
      <c r="L92" s="36"/>
      <c r="M92" s="37"/>
      <c r="N92" s="47"/>
      <c r="O92" s="48"/>
      <c r="P92" s="35" t="s">
        <v>35</v>
      </c>
      <c r="Q92" s="38" t="s">
        <v>99</v>
      </c>
      <c r="R92" s="14">
        <v>3900</v>
      </c>
      <c r="S92" s="43">
        <v>620</v>
      </c>
      <c r="T92" s="33">
        <f aca="true" t="shared" si="5" ref="T92:T120">S92-R92</f>
        <v>-3280</v>
      </c>
      <c r="U92" s="34">
        <f t="shared" si="4"/>
        <v>-84.1025641025641</v>
      </c>
    </row>
    <row r="93" spans="12:21" ht="18" customHeight="1">
      <c r="L93" s="36"/>
      <c r="M93" s="37"/>
      <c r="N93" s="35" t="s">
        <v>35</v>
      </c>
      <c r="O93" s="67" t="s">
        <v>112</v>
      </c>
      <c r="P93" s="68"/>
      <c r="Q93" s="67"/>
      <c r="R93" s="8">
        <v>26850</v>
      </c>
      <c r="S93" s="32">
        <f>SUM(S94:S96)</f>
        <v>26850</v>
      </c>
      <c r="T93" s="33">
        <f t="shared" si="5"/>
        <v>0</v>
      </c>
      <c r="U93" s="34">
        <f t="shared" si="4"/>
        <v>0</v>
      </c>
    </row>
    <row r="94" spans="12:21" ht="18" customHeight="1">
      <c r="L94" s="47"/>
      <c r="M94" s="48"/>
      <c r="N94" s="62"/>
      <c r="O94" s="38"/>
      <c r="P94" s="35" t="s">
        <v>35</v>
      </c>
      <c r="Q94" s="38" t="s">
        <v>17</v>
      </c>
      <c r="R94" s="8">
        <v>26359</v>
      </c>
      <c r="S94" s="32">
        <v>26359</v>
      </c>
      <c r="T94" s="33">
        <f t="shared" si="5"/>
        <v>0</v>
      </c>
      <c r="U94" s="34">
        <f t="shared" si="4"/>
        <v>0</v>
      </c>
    </row>
    <row r="95" spans="12:21" ht="18" customHeight="1">
      <c r="L95" s="36"/>
      <c r="M95" s="37"/>
      <c r="N95" s="36"/>
      <c r="O95" s="37"/>
      <c r="P95" s="49" t="s">
        <v>35</v>
      </c>
      <c r="Q95" s="48" t="s">
        <v>25</v>
      </c>
      <c r="R95" s="50">
        <v>246</v>
      </c>
      <c r="S95" s="63">
        <v>246</v>
      </c>
      <c r="T95" s="52">
        <f t="shared" si="5"/>
        <v>0</v>
      </c>
      <c r="U95" s="34">
        <f t="shared" si="4"/>
        <v>0</v>
      </c>
    </row>
    <row r="96" spans="12:21" ht="18" customHeight="1">
      <c r="L96" s="36"/>
      <c r="M96" s="37"/>
      <c r="N96" s="36"/>
      <c r="O96" s="37"/>
      <c r="P96" s="41" t="s">
        <v>35</v>
      </c>
      <c r="Q96" s="42" t="s">
        <v>30</v>
      </c>
      <c r="R96" s="64">
        <v>245</v>
      </c>
      <c r="S96" s="65">
        <v>245</v>
      </c>
      <c r="T96" s="33">
        <f t="shared" si="5"/>
        <v>0</v>
      </c>
      <c r="U96" s="34">
        <f t="shared" si="4"/>
        <v>0</v>
      </c>
    </row>
    <row r="97" spans="12:21" ht="18" customHeight="1">
      <c r="L97" s="36"/>
      <c r="M97" s="37"/>
      <c r="N97" s="35" t="s">
        <v>35</v>
      </c>
      <c r="O97" s="67" t="s">
        <v>113</v>
      </c>
      <c r="P97" s="68"/>
      <c r="Q97" s="67"/>
      <c r="R97" s="8">
        <v>29630</v>
      </c>
      <c r="S97" s="32">
        <f>SUM(S98:S99)</f>
        <v>29630</v>
      </c>
      <c r="T97" s="33">
        <f t="shared" si="5"/>
        <v>0</v>
      </c>
      <c r="U97" s="34">
        <f t="shared" si="4"/>
        <v>0</v>
      </c>
    </row>
    <row r="98" spans="12:21" ht="21" customHeight="1">
      <c r="L98" s="36"/>
      <c r="M98" s="37"/>
      <c r="N98" s="36"/>
      <c r="O98" s="37"/>
      <c r="P98" s="35" t="s">
        <v>35</v>
      </c>
      <c r="Q98" s="38" t="s">
        <v>17</v>
      </c>
      <c r="R98" s="8">
        <v>29599</v>
      </c>
      <c r="S98" s="32">
        <v>29599</v>
      </c>
      <c r="T98" s="33">
        <f t="shared" si="5"/>
        <v>0</v>
      </c>
      <c r="U98" s="34">
        <f t="shared" si="4"/>
        <v>0</v>
      </c>
    </row>
    <row r="99" spans="12:21" ht="24" customHeight="1">
      <c r="L99" s="36"/>
      <c r="M99" s="37"/>
      <c r="N99" s="36"/>
      <c r="O99" s="37"/>
      <c r="P99" s="35" t="s">
        <v>35</v>
      </c>
      <c r="Q99" s="38" t="s">
        <v>25</v>
      </c>
      <c r="R99" s="11">
        <v>31</v>
      </c>
      <c r="S99" s="59">
        <v>31</v>
      </c>
      <c r="T99" s="33">
        <f t="shared" si="5"/>
        <v>0</v>
      </c>
      <c r="U99" s="34">
        <f t="shared" si="4"/>
        <v>0</v>
      </c>
    </row>
    <row r="100" spans="12:21" ht="21" customHeight="1">
      <c r="L100" s="36"/>
      <c r="M100" s="37"/>
      <c r="N100" s="35" t="s">
        <v>35</v>
      </c>
      <c r="O100" s="67" t="s">
        <v>114</v>
      </c>
      <c r="P100" s="68"/>
      <c r="Q100" s="67"/>
      <c r="R100" s="8">
        <v>5000</v>
      </c>
      <c r="S100" s="32">
        <v>5000</v>
      </c>
      <c r="T100" s="33">
        <f t="shared" si="5"/>
        <v>0</v>
      </c>
      <c r="U100" s="34">
        <f t="shared" si="4"/>
        <v>0</v>
      </c>
    </row>
    <row r="101" spans="12:21" ht="19.5" customHeight="1">
      <c r="L101" s="36"/>
      <c r="M101" s="37"/>
      <c r="N101" s="47"/>
      <c r="O101" s="48"/>
      <c r="P101" s="35" t="s">
        <v>35</v>
      </c>
      <c r="Q101" s="38" t="s">
        <v>30</v>
      </c>
      <c r="R101" s="14">
        <v>5000</v>
      </c>
      <c r="S101" s="43">
        <v>5000</v>
      </c>
      <c r="T101" s="33">
        <f t="shared" si="5"/>
        <v>0</v>
      </c>
      <c r="U101" s="34">
        <f t="shared" si="4"/>
        <v>0</v>
      </c>
    </row>
    <row r="102" spans="12:21" ht="19.5" customHeight="1">
      <c r="L102" s="36"/>
      <c r="M102" s="37"/>
      <c r="N102" s="35" t="s">
        <v>35</v>
      </c>
      <c r="O102" s="67" t="s">
        <v>115</v>
      </c>
      <c r="P102" s="68"/>
      <c r="Q102" s="67"/>
      <c r="R102" s="8">
        <v>10000</v>
      </c>
      <c r="S102" s="32">
        <v>10000</v>
      </c>
      <c r="T102" s="33">
        <f t="shared" si="5"/>
        <v>0</v>
      </c>
      <c r="U102" s="34">
        <f t="shared" si="4"/>
        <v>0</v>
      </c>
    </row>
    <row r="103" spans="12:21" ht="21.75" customHeight="1">
      <c r="L103" s="36"/>
      <c r="M103" s="37"/>
      <c r="N103" s="62"/>
      <c r="O103" s="38"/>
      <c r="P103" s="35" t="s">
        <v>35</v>
      </c>
      <c r="Q103" s="38" t="s">
        <v>30</v>
      </c>
      <c r="R103" s="21">
        <v>10000</v>
      </c>
      <c r="S103" s="58">
        <v>10000</v>
      </c>
      <c r="T103" s="33">
        <f t="shared" si="5"/>
        <v>0</v>
      </c>
      <c r="U103" s="34">
        <f t="shared" si="4"/>
        <v>0</v>
      </c>
    </row>
    <row r="104" spans="12:21" ht="20.25" customHeight="1">
      <c r="L104" s="36"/>
      <c r="M104" s="37"/>
      <c r="N104" s="49" t="s">
        <v>35</v>
      </c>
      <c r="O104" s="69" t="s">
        <v>116</v>
      </c>
      <c r="P104" s="70"/>
      <c r="Q104" s="69"/>
      <c r="R104" s="8">
        <v>5000</v>
      </c>
      <c r="S104" s="32">
        <v>5000</v>
      </c>
      <c r="T104" s="33">
        <f t="shared" si="5"/>
        <v>0</v>
      </c>
      <c r="U104" s="34">
        <f t="shared" si="4"/>
        <v>0</v>
      </c>
    </row>
    <row r="105" spans="12:21" ht="21" customHeight="1">
      <c r="L105" s="36"/>
      <c r="M105" s="37"/>
      <c r="N105" s="36"/>
      <c r="O105" s="37"/>
      <c r="P105" s="41" t="s">
        <v>35</v>
      </c>
      <c r="Q105" s="42" t="s">
        <v>30</v>
      </c>
      <c r="R105" s="14">
        <v>5000</v>
      </c>
      <c r="S105" s="43">
        <v>5000</v>
      </c>
      <c r="T105" s="33">
        <f t="shared" si="5"/>
        <v>0</v>
      </c>
      <c r="U105" s="34">
        <f t="shared" si="4"/>
        <v>0</v>
      </c>
    </row>
    <row r="106" spans="12:21" ht="19.5" customHeight="1">
      <c r="L106" s="36"/>
      <c r="M106" s="37"/>
      <c r="N106" s="35" t="s">
        <v>35</v>
      </c>
      <c r="O106" s="67" t="s">
        <v>117</v>
      </c>
      <c r="P106" s="68"/>
      <c r="Q106" s="67"/>
      <c r="R106" s="8">
        <v>5000</v>
      </c>
      <c r="S106" s="32">
        <v>5000</v>
      </c>
      <c r="T106" s="33">
        <f t="shared" si="5"/>
        <v>0</v>
      </c>
      <c r="U106" s="34">
        <f t="shared" si="4"/>
        <v>0</v>
      </c>
    </row>
    <row r="107" spans="12:21" ht="21.75" customHeight="1">
      <c r="L107" s="36"/>
      <c r="M107" s="37"/>
      <c r="N107" s="36"/>
      <c r="O107" s="37"/>
      <c r="P107" s="41" t="s">
        <v>35</v>
      </c>
      <c r="Q107" s="42" t="s">
        <v>30</v>
      </c>
      <c r="R107" s="14">
        <v>5000</v>
      </c>
      <c r="S107" s="43">
        <v>5000</v>
      </c>
      <c r="T107" s="33">
        <f t="shared" si="5"/>
        <v>0</v>
      </c>
      <c r="U107" s="34">
        <f t="shared" si="4"/>
        <v>0</v>
      </c>
    </row>
    <row r="108" spans="12:21" ht="19.5" customHeight="1">
      <c r="L108" s="36"/>
      <c r="M108" s="37"/>
      <c r="N108" s="35" t="s">
        <v>35</v>
      </c>
      <c r="O108" s="71" t="s">
        <v>102</v>
      </c>
      <c r="P108" s="71"/>
      <c r="Q108" s="67"/>
      <c r="R108" s="8">
        <v>3200</v>
      </c>
      <c r="S108" s="32">
        <v>3200</v>
      </c>
      <c r="T108" s="33">
        <f t="shared" si="5"/>
        <v>0</v>
      </c>
      <c r="U108" s="34">
        <f t="shared" si="4"/>
        <v>0</v>
      </c>
    </row>
    <row r="109" spans="12:21" ht="20.25" customHeight="1">
      <c r="L109" s="36"/>
      <c r="M109" s="37"/>
      <c r="N109" s="36"/>
      <c r="O109" s="37"/>
      <c r="P109" s="41" t="s">
        <v>35</v>
      </c>
      <c r="Q109" s="42" t="s">
        <v>30</v>
      </c>
      <c r="R109" s="14">
        <v>3200</v>
      </c>
      <c r="S109" s="43">
        <v>3200</v>
      </c>
      <c r="T109" s="33">
        <f t="shared" si="5"/>
        <v>0</v>
      </c>
      <c r="U109" s="34">
        <f t="shared" si="4"/>
        <v>0</v>
      </c>
    </row>
    <row r="110" spans="12:21" ht="20.25" customHeight="1">
      <c r="L110" s="36"/>
      <c r="M110" s="37"/>
      <c r="N110" s="35" t="s">
        <v>35</v>
      </c>
      <c r="O110" s="67" t="s">
        <v>118</v>
      </c>
      <c r="P110" s="68"/>
      <c r="Q110" s="67"/>
      <c r="R110" s="8">
        <v>16300</v>
      </c>
      <c r="S110" s="32">
        <v>16300</v>
      </c>
      <c r="T110" s="33">
        <f t="shared" si="5"/>
        <v>0</v>
      </c>
      <c r="U110" s="34">
        <f t="shared" si="4"/>
        <v>0</v>
      </c>
    </row>
    <row r="111" spans="12:21" ht="21" customHeight="1">
      <c r="L111" s="36"/>
      <c r="M111" s="37"/>
      <c r="N111" s="54"/>
      <c r="O111" s="42"/>
      <c r="P111" s="49" t="s">
        <v>35</v>
      </c>
      <c r="Q111" s="48" t="s">
        <v>100</v>
      </c>
      <c r="R111" s="8">
        <v>14400</v>
      </c>
      <c r="S111" s="32">
        <v>14400</v>
      </c>
      <c r="T111" s="33">
        <f t="shared" si="5"/>
        <v>0</v>
      </c>
      <c r="U111" s="34">
        <f t="shared" si="4"/>
        <v>0</v>
      </c>
    </row>
    <row r="112" spans="12:21" ht="21.75" customHeight="1">
      <c r="L112" s="36"/>
      <c r="M112" s="37"/>
      <c r="N112" s="47"/>
      <c r="O112" s="48"/>
      <c r="P112" s="49" t="s">
        <v>35</v>
      </c>
      <c r="Q112" s="48" t="s">
        <v>101</v>
      </c>
      <c r="R112" s="8">
        <v>1900</v>
      </c>
      <c r="S112" s="32">
        <v>1900</v>
      </c>
      <c r="T112" s="33">
        <f t="shared" si="5"/>
        <v>0</v>
      </c>
      <c r="U112" s="34">
        <f t="shared" si="4"/>
        <v>0</v>
      </c>
    </row>
    <row r="113" spans="12:21" ht="19.5" customHeight="1">
      <c r="L113" s="36"/>
      <c r="M113" s="37"/>
      <c r="N113" s="49" t="s">
        <v>35</v>
      </c>
      <c r="O113" s="69" t="s">
        <v>119</v>
      </c>
      <c r="P113" s="70"/>
      <c r="Q113" s="69"/>
      <c r="R113" s="55">
        <v>2091</v>
      </c>
      <c r="S113" s="51">
        <f>S114</f>
        <v>2091</v>
      </c>
      <c r="T113" s="33">
        <f t="shared" si="5"/>
        <v>0</v>
      </c>
      <c r="U113" s="34">
        <f t="shared" si="4"/>
        <v>0</v>
      </c>
    </row>
    <row r="114" spans="12:21" ht="22.5" customHeight="1">
      <c r="L114" s="47"/>
      <c r="M114" s="48"/>
      <c r="N114" s="47"/>
      <c r="O114" s="48"/>
      <c r="P114" s="35" t="s">
        <v>35</v>
      </c>
      <c r="Q114" s="38" t="s">
        <v>54</v>
      </c>
      <c r="R114" s="8">
        <v>2091</v>
      </c>
      <c r="S114" s="32">
        <v>2091</v>
      </c>
      <c r="T114" s="33">
        <f t="shared" si="5"/>
        <v>0</v>
      </c>
      <c r="U114" s="34">
        <f t="shared" si="4"/>
        <v>0</v>
      </c>
    </row>
    <row r="115" spans="12:21" ht="21" customHeight="1">
      <c r="L115" s="35"/>
      <c r="M115" s="67" t="s">
        <v>75</v>
      </c>
      <c r="N115" s="68"/>
      <c r="O115" s="67"/>
      <c r="P115" s="68"/>
      <c r="Q115" s="67"/>
      <c r="R115" s="66">
        <v>40000</v>
      </c>
      <c r="S115" s="32">
        <f>S116</f>
        <v>40000</v>
      </c>
      <c r="T115" s="33">
        <f>S115-R115</f>
        <v>0</v>
      </c>
      <c r="U115" s="34">
        <f t="shared" si="4"/>
        <v>0</v>
      </c>
    </row>
    <row r="116" spans="12:21" ht="17.25" customHeight="1">
      <c r="L116" s="36"/>
      <c r="M116" s="37"/>
      <c r="N116" s="35"/>
      <c r="O116" s="67" t="s">
        <v>75</v>
      </c>
      <c r="P116" s="68"/>
      <c r="Q116" s="67"/>
      <c r="R116" s="66">
        <v>40000</v>
      </c>
      <c r="S116" s="32">
        <f>S117</f>
        <v>40000</v>
      </c>
      <c r="T116" s="33">
        <f>S116-R116</f>
        <v>0</v>
      </c>
      <c r="U116" s="34">
        <f t="shared" si="4"/>
        <v>0</v>
      </c>
    </row>
    <row r="117" spans="12:21" ht="17.25" customHeight="1">
      <c r="L117" s="47"/>
      <c r="M117" s="48"/>
      <c r="N117" s="47"/>
      <c r="O117" s="48"/>
      <c r="P117" s="35"/>
      <c r="Q117" s="38" t="s">
        <v>75</v>
      </c>
      <c r="R117" s="66">
        <v>40000</v>
      </c>
      <c r="S117" s="32">
        <v>40000</v>
      </c>
      <c r="T117" s="33">
        <f>S117-R117</f>
        <v>0</v>
      </c>
      <c r="U117" s="34">
        <f t="shared" si="4"/>
        <v>0</v>
      </c>
    </row>
    <row r="118" spans="12:21" ht="20.25" customHeight="1">
      <c r="L118" s="35"/>
      <c r="M118" s="67" t="s">
        <v>70</v>
      </c>
      <c r="N118" s="68"/>
      <c r="O118" s="67"/>
      <c r="P118" s="68"/>
      <c r="Q118" s="67"/>
      <c r="R118" s="66">
        <v>10247</v>
      </c>
      <c r="S118" s="32">
        <f>S119</f>
        <v>9554</v>
      </c>
      <c r="T118" s="60">
        <f t="shared" si="5"/>
        <v>-693</v>
      </c>
      <c r="U118" s="34">
        <f t="shared" si="4"/>
        <v>-6.762955011222798</v>
      </c>
    </row>
    <row r="119" spans="12:21" ht="18.75" customHeight="1">
      <c r="L119" s="36"/>
      <c r="M119" s="37"/>
      <c r="N119" s="35"/>
      <c r="O119" s="67" t="s">
        <v>70</v>
      </c>
      <c r="P119" s="68"/>
      <c r="Q119" s="67"/>
      <c r="R119" s="66">
        <v>10247</v>
      </c>
      <c r="S119" s="32">
        <f>S120</f>
        <v>9554</v>
      </c>
      <c r="T119" s="60">
        <f t="shared" si="5"/>
        <v>-693</v>
      </c>
      <c r="U119" s="34">
        <f t="shared" si="4"/>
        <v>-6.762955011222798</v>
      </c>
    </row>
    <row r="120" spans="12:21" ht="18.75" customHeight="1">
      <c r="L120" s="47"/>
      <c r="M120" s="48"/>
      <c r="N120" s="47"/>
      <c r="O120" s="48"/>
      <c r="P120" s="35"/>
      <c r="Q120" s="38" t="s">
        <v>71</v>
      </c>
      <c r="R120" s="66">
        <v>10247</v>
      </c>
      <c r="S120" s="32">
        <v>9554</v>
      </c>
      <c r="T120" s="33">
        <f t="shared" si="5"/>
        <v>-693</v>
      </c>
      <c r="U120" s="34">
        <f t="shared" si="4"/>
        <v>-6.762955011222798</v>
      </c>
    </row>
    <row r="121" spans="12:21" ht="21" customHeight="1">
      <c r="L121" s="35"/>
      <c r="M121" s="67" t="s">
        <v>9</v>
      </c>
      <c r="N121" s="68"/>
      <c r="O121" s="67"/>
      <c r="P121" s="68"/>
      <c r="Q121" s="67"/>
      <c r="R121" s="66">
        <v>0</v>
      </c>
      <c r="S121" s="32">
        <v>180829</v>
      </c>
      <c r="T121" s="33">
        <f>S121-R121</f>
        <v>180829</v>
      </c>
      <c r="U121" s="34">
        <v>100</v>
      </c>
    </row>
    <row r="122" spans="12:21" ht="18" customHeight="1">
      <c r="L122" s="36"/>
      <c r="M122" s="37"/>
      <c r="N122" s="35"/>
      <c r="O122" s="67" t="s">
        <v>9</v>
      </c>
      <c r="P122" s="68"/>
      <c r="Q122" s="67"/>
      <c r="R122" s="66">
        <v>0</v>
      </c>
      <c r="S122" s="32">
        <v>180829</v>
      </c>
      <c r="T122" s="33">
        <f>S122-R122</f>
        <v>180829</v>
      </c>
      <c r="U122" s="34">
        <v>100</v>
      </c>
    </row>
    <row r="123" spans="12:21" ht="21" customHeight="1">
      <c r="L123" s="47"/>
      <c r="M123" s="48"/>
      <c r="N123" s="47"/>
      <c r="O123" s="48"/>
      <c r="P123" s="35"/>
      <c r="Q123" s="38" t="s">
        <v>12</v>
      </c>
      <c r="R123" s="66">
        <v>0</v>
      </c>
      <c r="S123" s="32">
        <v>180829</v>
      </c>
      <c r="T123" s="33">
        <f>S123-R123</f>
        <v>180829</v>
      </c>
      <c r="U123" s="34">
        <v>100</v>
      </c>
    </row>
  </sheetData>
  <sheetProtection/>
  <mergeCells count="67">
    <mergeCell ref="A1:U1"/>
    <mergeCell ref="A2:U2"/>
    <mergeCell ref="A3:F3"/>
    <mergeCell ref="T3:U3"/>
    <mergeCell ref="A4:F4"/>
    <mergeCell ref="G4:G5"/>
    <mergeCell ref="H4:H5"/>
    <mergeCell ref="I4:J4"/>
    <mergeCell ref="L4:Q4"/>
    <mergeCell ref="R4:R5"/>
    <mergeCell ref="S4:S5"/>
    <mergeCell ref="T4:U4"/>
    <mergeCell ref="A5:B5"/>
    <mergeCell ref="C5:D5"/>
    <mergeCell ref="E5:F5"/>
    <mergeCell ref="L5:M5"/>
    <mergeCell ref="N5:O5"/>
    <mergeCell ref="P5:Q5"/>
    <mergeCell ref="A6:F6"/>
    <mergeCell ref="L6:Q6"/>
    <mergeCell ref="B7:F7"/>
    <mergeCell ref="M7:Q7"/>
    <mergeCell ref="D8:F8"/>
    <mergeCell ref="O8:Q8"/>
    <mergeCell ref="B12:F12"/>
    <mergeCell ref="D13:F13"/>
    <mergeCell ref="B17:F17"/>
    <mergeCell ref="D18:F18"/>
    <mergeCell ref="O18:Q18"/>
    <mergeCell ref="B21:F21"/>
    <mergeCell ref="D22:F22"/>
    <mergeCell ref="O22:Q22"/>
    <mergeCell ref="A24:F24"/>
    <mergeCell ref="D25:F25"/>
    <mergeCell ref="B27:F27"/>
    <mergeCell ref="D28:F28"/>
    <mergeCell ref="B30:F30"/>
    <mergeCell ref="D31:F31"/>
    <mergeCell ref="M34:Q34"/>
    <mergeCell ref="O35:Q35"/>
    <mergeCell ref="M40:Q40"/>
    <mergeCell ref="O41:Q41"/>
    <mergeCell ref="O52:Q52"/>
    <mergeCell ref="O55:Q55"/>
    <mergeCell ref="O60:Q60"/>
    <mergeCell ref="N61:O61"/>
    <mergeCell ref="O63:Q63"/>
    <mergeCell ref="O67:Q67"/>
    <mergeCell ref="O71:Q71"/>
    <mergeCell ref="O75:Q75"/>
    <mergeCell ref="O79:Q79"/>
    <mergeCell ref="O88:Q88"/>
    <mergeCell ref="O93:Q93"/>
    <mergeCell ref="O97:Q97"/>
    <mergeCell ref="O100:Q100"/>
    <mergeCell ref="O102:Q102"/>
    <mergeCell ref="O104:Q104"/>
    <mergeCell ref="O106:Q106"/>
    <mergeCell ref="O108:Q108"/>
    <mergeCell ref="O110:Q110"/>
    <mergeCell ref="O122:Q122"/>
    <mergeCell ref="O113:Q113"/>
    <mergeCell ref="M115:Q115"/>
    <mergeCell ref="O116:Q116"/>
    <mergeCell ref="M118:Q118"/>
    <mergeCell ref="O119:Q119"/>
    <mergeCell ref="M121:Q12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ADMIN</cp:lastModifiedBy>
  <cp:lastPrinted>2020-04-02T06:04:42Z</cp:lastPrinted>
  <dcterms:created xsi:type="dcterms:W3CDTF">2010-02-19T07:45:03Z</dcterms:created>
  <dcterms:modified xsi:type="dcterms:W3CDTF">2020-04-16T02:37:18Z</dcterms:modified>
  <cp:category/>
  <cp:version/>
  <cp:contentType/>
  <cp:contentStatus/>
</cp:coreProperties>
</file>